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310" yWindow="525" windowWidth="10110" windowHeight="7110" tabRatio="861" activeTab="6"/>
  </bookViews>
  <sheets>
    <sheet name="Income Statement-Reported" sheetId="11" r:id="rId1"/>
    <sheet name="Qtrly Reconcilation" sheetId="36" r:id="rId2"/>
    <sheet name="YTD Reconiliation" sheetId="35" r:id="rId3"/>
    <sheet name="Significant Items" sheetId="20" r:id="rId4"/>
    <sheet name="2013 Sales" sheetId="43" r:id="rId5"/>
    <sheet name="2012 Sales" sheetId="34" r:id="rId6"/>
    <sheet name="2013 Sales Growth" sheetId="32" r:id="rId7"/>
    <sheet name="2013 Intl Pharma Revenue" sheetId="39" r:id="rId8"/>
    <sheet name="2012 Intl Pharma Revenue" sheetId="42" r:id="rId9"/>
    <sheet name="PRV" sheetId="28" r:id="rId10"/>
    <sheet name="OID" sheetId="21" r:id="rId11"/>
    <sheet name="Balance Sheet" sheetId="6" r:id="rId12"/>
  </sheets>
  <definedNames>
    <definedName name="_xlnm.Print_Area" localSheetId="8">'2012 Intl Pharma Revenue'!$A$2:$Y$48</definedName>
    <definedName name="_xlnm.Print_Area" localSheetId="5">'2012 Sales'!$A$2:$U$56</definedName>
    <definedName name="_xlnm.Print_Area" localSheetId="7">'2013 Intl Pharma Revenue'!$A$1:$Z$55</definedName>
    <definedName name="_xlnm.Print_Area" localSheetId="4">'2013 Sales'!$A$2:$U$56</definedName>
    <definedName name="_xlnm.Print_Area" localSheetId="6">'2013 Sales Growth'!$A$1:$AE$58</definedName>
    <definedName name="_xlnm.Print_Area" localSheetId="11">'Balance Sheet'!$A$1:$I$35</definedName>
    <definedName name="_xlnm.Print_Area" localSheetId="0">'Income Statement-Reported'!$A$4:$R$69</definedName>
    <definedName name="_xlnm.Print_Area" localSheetId="10">OID!$A$1:$N$34</definedName>
    <definedName name="_xlnm.Print_Area" localSheetId="9">PRV!$B$4:$AE$33</definedName>
    <definedName name="_xlnm.Print_Area" localSheetId="1">'Qtrly Reconcilation'!$A$1:$J$97</definedName>
    <definedName name="_xlnm.Print_Area" localSheetId="3">'Significant Items'!$B$4:$U$24</definedName>
    <definedName name="_xlnm.Print_Area" localSheetId="2">'YTD Reconiliation'!$A$1:$J$97</definedName>
  </definedNames>
  <calcPr calcId="145621"/>
</workbook>
</file>

<file path=xl/calcChain.xml><?xml version="1.0" encoding="utf-8"?>
<calcChain xmlns="http://schemas.openxmlformats.org/spreadsheetml/2006/main">
  <c r="I46" i="35" l="1"/>
  <c r="D25" i="21" l="1"/>
  <c r="H44" i="35" l="1"/>
  <c r="I44" i="35" s="1"/>
  <c r="H42" i="35"/>
  <c r="I42" i="35" s="1"/>
  <c r="H38" i="35"/>
  <c r="H35" i="35"/>
  <c r="H33" i="35"/>
  <c r="H31" i="35"/>
  <c r="D8" i="21"/>
  <c r="D15" i="21"/>
  <c r="D31" i="21"/>
  <c r="D32" i="21" l="1"/>
  <c r="D16" i="21"/>
  <c r="C18" i="20" l="1"/>
  <c r="C31" i="21"/>
  <c r="C25" i="21"/>
  <c r="M25" i="21"/>
  <c r="M32" i="21" s="1"/>
  <c r="M31" i="21"/>
  <c r="L25" i="21"/>
  <c r="L32" i="21" s="1"/>
  <c r="L31" i="21"/>
  <c r="K25" i="21"/>
  <c r="K31" i="21"/>
  <c r="K32" i="21" s="1"/>
  <c r="C15" i="21"/>
  <c r="C8" i="21"/>
  <c r="C32" i="21" l="1"/>
  <c r="C16" i="21"/>
</calcChain>
</file>

<file path=xl/comments1.xml><?xml version="1.0" encoding="utf-8"?>
<comments xmlns="http://schemas.openxmlformats.org/spreadsheetml/2006/main">
  <authors>
    <author>c060908</author>
  </authors>
  <commentList>
    <comment ref="E52" authorId="0">
      <text>
        <r>
          <rPr>
            <b/>
            <sz val="8"/>
            <color indexed="81"/>
            <rFont val="Tahoma"/>
            <family val="2"/>
          </rPr>
          <t>c060908:</t>
        </r>
        <r>
          <rPr>
            <sz val="8"/>
            <color indexed="81"/>
            <rFont val="Tahoma"/>
            <family val="2"/>
          </rPr>
          <t xml:space="preserve">
removed negative sign impact to be consistent with PR
</t>
        </r>
      </text>
    </comment>
    <comment ref="F52" authorId="0">
      <text>
        <r>
          <rPr>
            <b/>
            <sz val="8"/>
            <color indexed="81"/>
            <rFont val="Tahoma"/>
            <family val="2"/>
          </rPr>
          <t>c060908:</t>
        </r>
        <r>
          <rPr>
            <sz val="8"/>
            <color indexed="81"/>
            <rFont val="Tahoma"/>
            <family val="2"/>
          </rPr>
          <t xml:space="preserve">
removed negative sign impact to be consistent with PR
</t>
        </r>
      </text>
    </comment>
    <comment ref="G52" authorId="0">
      <text>
        <r>
          <rPr>
            <b/>
            <sz val="8"/>
            <color indexed="81"/>
            <rFont val="Tahoma"/>
            <family val="2"/>
          </rPr>
          <t>c060908:</t>
        </r>
        <r>
          <rPr>
            <sz val="8"/>
            <color indexed="81"/>
            <rFont val="Tahoma"/>
            <family val="2"/>
          </rPr>
          <t xml:space="preserve">
removed negative sign impact to be consistent with PR
</t>
        </r>
      </text>
    </comment>
    <comment ref="K52" authorId="0">
      <text>
        <r>
          <rPr>
            <b/>
            <sz val="8"/>
            <color indexed="81"/>
            <rFont val="Tahoma"/>
            <family val="2"/>
          </rPr>
          <t>c060908:</t>
        </r>
        <r>
          <rPr>
            <sz val="8"/>
            <color indexed="81"/>
            <rFont val="Tahoma"/>
            <family val="2"/>
          </rPr>
          <t xml:space="preserve">
removed negative sign impact to be consistent with PR
</t>
        </r>
      </text>
    </comment>
    <comment ref="L52" authorId="0">
      <text>
        <r>
          <rPr>
            <b/>
            <sz val="8"/>
            <color indexed="81"/>
            <rFont val="Tahoma"/>
            <family val="2"/>
          </rPr>
          <t>c060908:</t>
        </r>
        <r>
          <rPr>
            <sz val="8"/>
            <color indexed="81"/>
            <rFont val="Tahoma"/>
            <family val="2"/>
          </rPr>
          <t xml:space="preserve">
removed negative sign impact to be consistent with PR
</t>
        </r>
      </text>
    </comment>
    <comment ref="M52" authorId="0">
      <text>
        <r>
          <rPr>
            <b/>
            <sz val="8"/>
            <color indexed="81"/>
            <rFont val="Tahoma"/>
            <family val="2"/>
          </rPr>
          <t>c060908:</t>
        </r>
        <r>
          <rPr>
            <sz val="8"/>
            <color indexed="81"/>
            <rFont val="Tahoma"/>
            <family val="2"/>
          </rPr>
          <t xml:space="preserve">
removed negative sign impact to be consistent with PR
</t>
        </r>
      </text>
    </comment>
    <comment ref="Q52" authorId="0">
      <text>
        <r>
          <rPr>
            <b/>
            <sz val="8"/>
            <color indexed="81"/>
            <rFont val="Tahoma"/>
            <family val="2"/>
          </rPr>
          <t>c060908:</t>
        </r>
        <r>
          <rPr>
            <sz val="8"/>
            <color indexed="81"/>
            <rFont val="Tahoma"/>
            <family val="2"/>
          </rPr>
          <t xml:space="preserve">
removed negative sign impact to be consistent with PR
</t>
        </r>
      </text>
    </comment>
    <comment ref="R52" authorId="0">
      <text>
        <r>
          <rPr>
            <b/>
            <sz val="8"/>
            <color indexed="81"/>
            <rFont val="Tahoma"/>
            <family val="2"/>
          </rPr>
          <t>c060908:</t>
        </r>
        <r>
          <rPr>
            <sz val="8"/>
            <color indexed="81"/>
            <rFont val="Tahoma"/>
            <family val="2"/>
          </rPr>
          <t xml:space="preserve">
removed negative sign impact to be consistent with PR
</t>
        </r>
      </text>
    </comment>
    <comment ref="S52" authorId="0">
      <text>
        <r>
          <rPr>
            <b/>
            <sz val="8"/>
            <color indexed="81"/>
            <rFont val="Tahoma"/>
            <family val="2"/>
          </rPr>
          <t>c060908:</t>
        </r>
        <r>
          <rPr>
            <sz val="8"/>
            <color indexed="81"/>
            <rFont val="Tahoma"/>
            <family val="2"/>
          </rPr>
          <t xml:space="preserve">
removed negative sign impact to be consistent with PR
</t>
        </r>
      </text>
    </comment>
    <comment ref="AE52" authorId="0">
      <text>
        <r>
          <rPr>
            <b/>
            <sz val="8"/>
            <color indexed="81"/>
            <rFont val="Tahoma"/>
            <family val="2"/>
          </rPr>
          <t>c060908:</t>
        </r>
        <r>
          <rPr>
            <sz val="8"/>
            <color indexed="81"/>
            <rFont val="Tahoma"/>
            <family val="2"/>
          </rPr>
          <t xml:space="preserve">
Removed negative sign impact to be consistent with PR</t>
        </r>
      </text>
    </comment>
  </commentList>
</comments>
</file>

<file path=xl/comments2.xml><?xml version="1.0" encoding="utf-8"?>
<comments xmlns="http://schemas.openxmlformats.org/spreadsheetml/2006/main">
  <authors>
    <author>c060908</author>
  </authors>
  <commentList>
    <comment ref="K15" authorId="0">
      <text>
        <r>
          <rPr>
            <b/>
            <sz val="8"/>
            <color indexed="81"/>
            <rFont val="Tahoma"/>
            <family val="2"/>
          </rPr>
          <t>c060908:</t>
        </r>
        <r>
          <rPr>
            <sz val="8"/>
            <color indexed="81"/>
            <rFont val="Tahoma"/>
            <family val="2"/>
          </rPr>
          <t xml:space="preserve">
Removed negative sign to be consistent with PR</t>
        </r>
      </text>
    </comment>
    <comment ref="U15" authorId="0">
      <text>
        <r>
          <rPr>
            <b/>
            <sz val="8"/>
            <color indexed="81"/>
            <rFont val="Tahoma"/>
            <family val="2"/>
          </rPr>
          <t>c060908:</t>
        </r>
        <r>
          <rPr>
            <sz val="8"/>
            <color indexed="81"/>
            <rFont val="Tahoma"/>
            <family val="2"/>
          </rPr>
          <t xml:space="preserve">
Removed negative sign to be consistent with PR</t>
        </r>
      </text>
    </comment>
    <comment ref="AE15" authorId="0">
      <text>
        <r>
          <rPr>
            <b/>
            <sz val="8"/>
            <color indexed="81"/>
            <rFont val="Tahoma"/>
            <family val="2"/>
          </rPr>
          <t>c060908:</t>
        </r>
        <r>
          <rPr>
            <sz val="8"/>
            <color indexed="81"/>
            <rFont val="Tahoma"/>
            <family val="2"/>
          </rPr>
          <t xml:space="preserve">
Removed negative sign to be consistent with PR</t>
        </r>
      </text>
    </comment>
    <comment ref="U29" authorId="0">
      <text>
        <r>
          <rPr>
            <b/>
            <sz val="8"/>
            <color indexed="81"/>
            <rFont val="Tahoma"/>
            <family val="2"/>
          </rPr>
          <t>c060908:</t>
        </r>
        <r>
          <rPr>
            <sz val="8"/>
            <color indexed="81"/>
            <rFont val="Tahoma"/>
            <family val="2"/>
          </rPr>
          <t xml:space="preserve">
Removed negative sign to be consistent with PR</t>
        </r>
      </text>
    </comment>
  </commentList>
</comments>
</file>

<file path=xl/sharedStrings.xml><?xml version="1.0" encoding="utf-8"?>
<sst xmlns="http://schemas.openxmlformats.org/spreadsheetml/2006/main" count="809" uniqueCount="167">
  <si>
    <t>% chng</t>
  </si>
  <si>
    <t>Q2</t>
  </si>
  <si>
    <t>Q4</t>
  </si>
  <si>
    <t>Cost of Sales</t>
  </si>
  <si>
    <t>Gross Margin</t>
  </si>
  <si>
    <t>R&amp;D</t>
  </si>
  <si>
    <t>SG&amp;A</t>
  </si>
  <si>
    <t>Other Income/(Loss)</t>
  </si>
  <si>
    <t>Income Before Taxes</t>
  </si>
  <si>
    <t>Income Taxes</t>
  </si>
  <si>
    <t>Effective Tax Rate</t>
  </si>
  <si>
    <t>Diluted Shares Outstanding</t>
  </si>
  <si>
    <t>Year</t>
  </si>
  <si>
    <t>Q3</t>
  </si>
  <si>
    <t>Net Income</t>
  </si>
  <si>
    <t>Q1</t>
  </si>
  <si>
    <t>($ millions)</t>
  </si>
  <si>
    <t>US</t>
  </si>
  <si>
    <t>Intl</t>
  </si>
  <si>
    <t>Total</t>
  </si>
  <si>
    <t>Vancocin</t>
  </si>
  <si>
    <t>Cardiovascular</t>
  </si>
  <si>
    <t>Gemzar</t>
  </si>
  <si>
    <t>Oncology</t>
  </si>
  <si>
    <t>Humatrope</t>
  </si>
  <si>
    <t>Humulin</t>
  </si>
  <si>
    <t>Humalog</t>
  </si>
  <si>
    <t>Evista</t>
  </si>
  <si>
    <t>Other Neuroscience</t>
  </si>
  <si>
    <t>Neuroscience</t>
  </si>
  <si>
    <t>Total Pharmaceuticals</t>
  </si>
  <si>
    <t>Total Animal Health</t>
  </si>
  <si>
    <t>Assets</t>
  </si>
  <si>
    <t>Current Assets</t>
  </si>
  <si>
    <t>Cash and cash equivalents</t>
  </si>
  <si>
    <t>Short-term investments</t>
  </si>
  <si>
    <t>Accounts receivable - net</t>
  </si>
  <si>
    <t>Inventories</t>
  </si>
  <si>
    <t>Other current Assets</t>
  </si>
  <si>
    <t>Subtotal</t>
  </si>
  <si>
    <t>Other Assets</t>
  </si>
  <si>
    <t>Investments</t>
  </si>
  <si>
    <t>Goodwill and other intangibles - net</t>
  </si>
  <si>
    <t>Other noncurrent assets</t>
  </si>
  <si>
    <t>Property and equipment - net</t>
  </si>
  <si>
    <t>Short-term borrowings</t>
  </si>
  <si>
    <t>Accounts payable</t>
  </si>
  <si>
    <t>Other current liabilities</t>
  </si>
  <si>
    <t>Long-term debt</t>
  </si>
  <si>
    <t>Forteo</t>
  </si>
  <si>
    <t>Strattera</t>
  </si>
  <si>
    <t>Cialis</t>
  </si>
  <si>
    <t>Prozac Family</t>
  </si>
  <si>
    <t>Acquired in-process R&amp;D</t>
  </si>
  <si>
    <t>Liabilities and Shareholders' Equity</t>
  </si>
  <si>
    <t>Alimta</t>
  </si>
  <si>
    <t>Actos</t>
  </si>
  <si>
    <t>Zyprexa</t>
  </si>
  <si>
    <t>Endocrinology</t>
  </si>
  <si>
    <t>Other Pharmaceutical</t>
  </si>
  <si>
    <t>Cymbalta</t>
  </si>
  <si>
    <t xml:space="preserve">   and other special charges</t>
  </si>
  <si>
    <t>Asset impairments, restructurings</t>
  </si>
  <si>
    <t xml:space="preserve">   - Interest Income</t>
  </si>
  <si>
    <t xml:space="preserve">   - Partnered Products</t>
  </si>
  <si>
    <t>Other Income, Net</t>
  </si>
  <si>
    <t>Price</t>
  </si>
  <si>
    <t>Rate</t>
  </si>
  <si>
    <t>Volume</t>
  </si>
  <si>
    <t>U.S.</t>
  </si>
  <si>
    <t>Japan</t>
  </si>
  <si>
    <t>Animal Health</t>
  </si>
  <si>
    <t>As Reported</t>
  </si>
  <si>
    <t xml:space="preserve">Operating Income </t>
  </si>
  <si>
    <t xml:space="preserve">Diluted EPS - Net Income </t>
  </si>
  <si>
    <t>EPS (reported)</t>
  </si>
  <si>
    <t>Significant Items Affecting Net Income</t>
  </si>
  <si>
    <t xml:space="preserve">Acquired in-process research and development </t>
  </si>
  <si>
    <t>Total Revenue</t>
  </si>
  <si>
    <t>% of Total Revenue</t>
  </si>
  <si>
    <t xml:space="preserve"> </t>
  </si>
  <si>
    <t>Erbitux Mfg Revenue</t>
  </si>
  <si>
    <t>Erbitux Royalty</t>
  </si>
  <si>
    <t>$</t>
  </si>
  <si>
    <t>TOTAL REVENUE</t>
  </si>
  <si>
    <t>Revenue</t>
  </si>
  <si>
    <t>Effient</t>
  </si>
  <si>
    <t>Other noncurrent liabilites</t>
  </si>
  <si>
    <t>Shareholders' equity</t>
  </si>
  <si>
    <t>$ Millions</t>
  </si>
  <si>
    <t>Interest, Net</t>
  </si>
  <si>
    <t xml:space="preserve">   - Interest Expense</t>
  </si>
  <si>
    <t>Other Pharma</t>
  </si>
  <si>
    <t>Reopro</t>
  </si>
  <si>
    <t>Other Endocrinology</t>
  </si>
  <si>
    <t>Other Oncology</t>
  </si>
  <si>
    <t>Other Cardiovascular</t>
  </si>
  <si>
    <t xml:space="preserve">   - Miscellaneous Income/(Loss)</t>
  </si>
  <si>
    <t xml:space="preserve">   - Fx Gains/(Losses)</t>
  </si>
  <si>
    <t xml:space="preserve">   - Gains/(Losses) Equity Investments</t>
  </si>
  <si>
    <t>Axiron</t>
  </si>
  <si>
    <t>.</t>
  </si>
  <si>
    <t>Net Other Income/(Loss)</t>
  </si>
  <si>
    <t>Other Neuroscience*</t>
  </si>
  <si>
    <t>Other Endocrinology*</t>
  </si>
  <si>
    <t>Other Oncology*</t>
  </si>
  <si>
    <t>Other Cardiovascular*</t>
  </si>
  <si>
    <t>N/M</t>
  </si>
  <si>
    <t>Adcirca</t>
  </si>
  <si>
    <t>Asset impairment, restructuring, and other special charges</t>
  </si>
  <si>
    <t>Non-GAAP</t>
  </si>
  <si>
    <t>Q1 2013</t>
  </si>
  <si>
    <t>Q2 2013</t>
  </si>
  <si>
    <t>Q3 2013</t>
  </si>
  <si>
    <t>Q4 2013</t>
  </si>
  <si>
    <t>2013 YTD</t>
  </si>
  <si>
    <t>Amyvid</t>
  </si>
  <si>
    <t>Glucagon</t>
  </si>
  <si>
    <t>Trajenta</t>
  </si>
  <si>
    <t>-</t>
  </si>
  <si>
    <t>Other Income (Deductions)</t>
  </si>
  <si>
    <t>Other Income/(Loss) - Special</t>
  </si>
  <si>
    <t>Note: Amounts may not add due to rounding.</t>
  </si>
  <si>
    <t>2012 Revenue - Revised Format</t>
  </si>
  <si>
    <t>Three Months Ended</t>
  </si>
  <si>
    <t>GAAP</t>
  </si>
  <si>
    <t>Reported</t>
  </si>
  <si>
    <t>Adjustments</t>
  </si>
  <si>
    <t>Adjusted</t>
  </si>
  <si>
    <t>Other Income (Expense)</t>
  </si>
  <si>
    <t>Earnings per Share - diluted</t>
  </si>
  <si>
    <t>Six Months Ended</t>
  </si>
  <si>
    <t>Nine Months Ended</t>
  </si>
  <si>
    <t>Twelve Months Ended</t>
  </si>
  <si>
    <t>EPS (non-GAAP)*</t>
  </si>
  <si>
    <t>Operating Expenses**</t>
  </si>
  <si>
    <t>**Operating expenses include research and development, marketing, selling and administrative expenses.</t>
  </si>
  <si>
    <t>*We use non-GAAP financial measures that differ from financial statements reported in conformity to U.S. generally accepted accounting principles (“GAAP”).  The items that we exclude when we provide non-GAAP measures or expectations are typically highly variable, difficult to predict, and of  a size that could have a substantial impact on our reported operations for a period. We believe that these non-GAAP measures provide useful information to investors.  Among other things, they may help investors evaluate our ongoing operations. They can assist in making meaningful period-over-period comparisons and in identifying operating trends that would otherwise be masked or distorted by the items subject to the adjustments.  Management uses these non-GAAP measures internally to evaluate the performance of the business, including to allocate resources and to evaluate results relative to incentive compensation targets.  Investors should consider these non-GAAP measures in addition to, not as a substitute for or superior to, measures of financial performance prepared in accordance with GAAP.</t>
  </si>
  <si>
    <r>
      <t xml:space="preserve">*For itemization of adjustments, refer to </t>
    </r>
    <r>
      <rPr>
        <b/>
        <sz val="10"/>
        <rFont val="Arial"/>
        <family val="2"/>
      </rPr>
      <t>'Significant Items.'</t>
    </r>
  </si>
  <si>
    <t>Non-GAAP*</t>
  </si>
  <si>
    <t>Human Pharmaceutical</t>
  </si>
  <si>
    <t>Human Pharmaceuticals</t>
  </si>
  <si>
    <t>Other*</t>
  </si>
  <si>
    <t>NM</t>
  </si>
  <si>
    <t>ACE</t>
  </si>
  <si>
    <t>JAPAN</t>
  </si>
  <si>
    <t>INTL Total</t>
  </si>
  <si>
    <t>Emerging</t>
  </si>
  <si>
    <t>2012 International Pharma Revenue</t>
  </si>
  <si>
    <t>2013 International Pharma Revenue</t>
  </si>
  <si>
    <t>2013 Revenue - Revised Format</t>
  </si>
  <si>
    <t>Total Pharma</t>
  </si>
  <si>
    <t>Peform</t>
  </si>
  <si>
    <t xml:space="preserve">Q1 </t>
  </si>
  <si>
    <t>Perform</t>
  </si>
  <si>
    <r>
      <rPr>
        <b/>
        <sz val="10"/>
        <rFont val="Arial"/>
        <family val="2"/>
      </rPr>
      <t>ACE</t>
    </r>
    <r>
      <rPr>
        <sz val="10"/>
        <rFont val="Arial"/>
        <family val="2"/>
      </rPr>
      <t xml:space="preserve"> - Australia, Canada and Europe; </t>
    </r>
    <r>
      <rPr>
        <b/>
        <sz val="10"/>
        <rFont val="Arial"/>
        <family val="2"/>
      </rPr>
      <t>Emerging Market</t>
    </r>
    <r>
      <rPr>
        <sz val="10"/>
        <rFont val="Arial"/>
        <family val="2"/>
      </rPr>
      <t>s - OUS excluding ACE and Japan</t>
    </r>
  </si>
  <si>
    <t>2013 Revenue Growth - Revised Format</t>
  </si>
  <si>
    <t>*Other - Neuro includes Permax, Symbyax and Yentreve.  Endocrinology includes Exenatide, Cardio includes Cynt, Livalo and Adcirca.   Other Pharma include Ceclor, Keflex and Incivek.</t>
  </si>
  <si>
    <t>Emerging Markets</t>
  </si>
  <si>
    <t>Food and Other</t>
  </si>
  <si>
    <t>Companion</t>
  </si>
  <si>
    <t>*Other primarily consists of: asset impairments, restructuring, and other special charges and income related to termination of the exenatide collaboration with Amylin.</t>
  </si>
  <si>
    <t>Income related to termination of the exenatide collaboration with Amylin</t>
  </si>
  <si>
    <t xml:space="preserve">As Reported - Revised </t>
  </si>
  <si>
    <t>Other Income/(Loss), Net</t>
  </si>
  <si>
    <t>Composition of Income Before Taxes</t>
  </si>
  <si>
    <r>
      <rPr>
        <b/>
        <sz val="10"/>
        <rFont val="Arial"/>
        <family val="2"/>
      </rPr>
      <t>ACE</t>
    </r>
    <r>
      <rPr>
        <sz val="10"/>
        <rFont val="Arial"/>
        <family val="2"/>
      </rPr>
      <t xml:space="preserve"> - Australia/New Zealand, Canada and Europe; </t>
    </r>
    <r>
      <rPr>
        <b/>
        <sz val="10"/>
        <rFont val="Arial"/>
        <family val="2"/>
      </rPr>
      <t>Emerging Market</t>
    </r>
    <r>
      <rPr>
        <sz val="10"/>
        <rFont val="Arial"/>
        <family val="2"/>
      </rPr>
      <t>s - OUS excluding ACE and Japan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</si>
</sst>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;[Red]\(0.0\)"/>
    <numFmt numFmtId="165" formatCode="0.0%;\(0.0\)%"/>
    <numFmt numFmtId="166" formatCode="0%;\(0\)%"/>
    <numFmt numFmtId="167" formatCode="&quot;$&quot;#,##0.00"/>
    <numFmt numFmtId="168" formatCode="&quot;$&quot;0.00;&quot;$&quot;\(0.00\)"/>
    <numFmt numFmtId="169" formatCode="0.0%"/>
    <numFmt numFmtId="170" formatCode="0.0_);\(0.0\)"/>
    <numFmt numFmtId="171" formatCode="#,##0.0"/>
    <numFmt numFmtId="172" formatCode="_(* #,##0.0_);_(* \(#,##0.0\);_(* &quot;-&quot;??_);_(@_)"/>
    <numFmt numFmtId="173" formatCode="#,##0.0;\(#,##0.00\)"/>
    <numFmt numFmtId="174" formatCode="#,##0.0;\(#,##0.0\)"/>
    <numFmt numFmtId="175" formatCode="&quot;$&quot;#,##0.0;\(&quot;$&quot;#,##0.0\)"/>
    <numFmt numFmtId="176" formatCode="#,##0.000"/>
    <numFmt numFmtId="177" formatCode="0.00_);\(0.00\)"/>
    <numFmt numFmtId="178" formatCode="0%;\(0%\)"/>
    <numFmt numFmtId="179" formatCode="0_);\(0\)"/>
    <numFmt numFmtId="180" formatCode="#,##0.0_);\(#,##0.0\)"/>
    <numFmt numFmtId="181" formatCode="&quot;$&quot;#,##0.0_);\(&quot;$&quot;#,##0.0\)"/>
    <numFmt numFmtId="182" formatCode="\(0%\)"/>
    <numFmt numFmtId="183" formatCode="[$-409]mmmm\ d\,\ yyyy;@"/>
    <numFmt numFmtId="184" formatCode="&quot;$&quot;#,##0.0"/>
    <numFmt numFmtId="185" formatCode="\(0\)%"/>
    <numFmt numFmtId="186" formatCode="\(0.0\)"/>
    <numFmt numFmtId="187" formatCode="_(&quot;$&quot;* #,##0.0_);_(&quot;$&quot;* \(#,##0.0\);_(&quot;$&quot;* &quot;-&quot;??_);_(@_)"/>
  </numFmts>
  <fonts count="39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2"/>
      <name val="Tms Rmn"/>
    </font>
    <font>
      <sz val="8"/>
      <name val="Arial"/>
      <family val="2"/>
    </font>
    <font>
      <sz val="10"/>
      <name val="Arial MT"/>
    </font>
    <font>
      <sz val="10"/>
      <color indexed="8"/>
      <name val="Arial"/>
      <family val="2"/>
    </font>
    <font>
      <sz val="10"/>
      <name val="Geneva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u/>
      <sz val="12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 val="singleAccounting"/>
      <sz val="10"/>
      <name val="Arial"/>
      <family val="2"/>
    </font>
    <font>
      <b/>
      <u val="singleAccounting"/>
      <sz val="10"/>
      <name val="Arial"/>
      <family val="2"/>
    </font>
    <font>
      <sz val="8"/>
      <color theme="1"/>
      <name val="DIN-Medium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rgb="FFFF0000"/>
      <name val="Arial"/>
      <family val="2"/>
    </font>
    <font>
      <sz val="7"/>
      <color indexed="8"/>
      <name val="Arial"/>
      <family val="2"/>
    </font>
    <font>
      <b/>
      <i/>
      <u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9">
    <xf numFmtId="0" fontId="0" fillId="0" borderId="0"/>
    <xf numFmtId="43" fontId="3" fillId="0" borderId="0" applyFont="0" applyFill="0" applyBorder="0" applyAlignment="0" applyProtection="0"/>
    <xf numFmtId="40" fontId="15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38" fontId="12" fillId="2" borderId="0" applyNumberFormat="0" applyBorder="0" applyAlignment="0" applyProtection="0"/>
    <xf numFmtId="10" fontId="12" fillId="3" borderId="1" applyNumberFormat="0" applyBorder="0" applyAlignment="0" applyProtection="0"/>
    <xf numFmtId="176" fontId="3" fillId="0" borderId="0"/>
    <xf numFmtId="0" fontId="15" fillId="0" borderId="0"/>
    <xf numFmtId="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13" fillId="4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52">
    <xf numFmtId="0" fontId="0" fillId="0" borderId="0" xfId="0"/>
    <xf numFmtId="0" fontId="0" fillId="0" borderId="0" xfId="0" applyProtection="1"/>
    <xf numFmtId="166" fontId="0" fillId="0" borderId="0" xfId="0" applyNumberFormat="1" applyProtection="1"/>
    <xf numFmtId="0" fontId="0" fillId="0" borderId="0" xfId="0" applyFill="1" applyProtection="1"/>
    <xf numFmtId="0" fontId="3" fillId="0" borderId="0" xfId="0" applyFont="1" applyBorder="1" applyProtection="1"/>
    <xf numFmtId="0" fontId="21" fillId="0" borderId="0" xfId="0" applyFont="1" applyBorder="1" applyProtection="1"/>
    <xf numFmtId="0" fontId="3" fillId="0" borderId="0" xfId="0" applyFont="1" applyFill="1" applyBorder="1" applyProtection="1"/>
    <xf numFmtId="0" fontId="3" fillId="0" borderId="18" xfId="0" applyFont="1" applyBorder="1" applyProtection="1"/>
    <xf numFmtId="0" fontId="3" fillId="0" borderId="18" xfId="0" applyFont="1" applyFill="1" applyBorder="1" applyProtection="1"/>
    <xf numFmtId="0" fontId="3" fillId="0" borderId="6" xfId="0" applyFont="1" applyBorder="1" applyProtection="1"/>
    <xf numFmtId="0" fontId="1" fillId="0" borderId="0" xfId="0" applyFont="1" applyFill="1" applyBorder="1" applyProtection="1"/>
    <xf numFmtId="0" fontId="1" fillId="0" borderId="6" xfId="0" applyFont="1" applyFill="1" applyBorder="1" applyProtection="1"/>
    <xf numFmtId="0" fontId="3" fillId="0" borderId="12" xfId="0" applyFont="1" applyFill="1" applyBorder="1" applyProtection="1"/>
    <xf numFmtId="0" fontId="3" fillId="0" borderId="6" xfId="0" applyFont="1" applyFill="1" applyBorder="1" applyProtection="1"/>
    <xf numFmtId="171" fontId="3" fillId="0" borderId="0" xfId="0" applyNumberFormat="1" applyFont="1" applyFill="1" applyBorder="1" applyAlignment="1" applyProtection="1">
      <alignment horizontal="center"/>
    </xf>
    <xf numFmtId="178" fontId="3" fillId="0" borderId="0" xfId="0" applyNumberFormat="1" applyFont="1" applyFill="1" applyBorder="1" applyAlignment="1" applyProtection="1">
      <alignment horizontal="center"/>
    </xf>
    <xf numFmtId="178" fontId="3" fillId="0" borderId="12" xfId="0" applyNumberFormat="1" applyFont="1" applyFill="1" applyBorder="1" applyAlignment="1" applyProtection="1">
      <alignment horizontal="center"/>
    </xf>
    <xf numFmtId="0" fontId="9" fillId="0" borderId="6" xfId="0" applyFont="1" applyBorder="1" applyProtection="1"/>
    <xf numFmtId="0" fontId="3" fillId="0" borderId="12" xfId="0" applyFont="1" applyBorder="1" applyProtection="1"/>
    <xf numFmtId="0" fontId="3" fillId="0" borderId="16" xfId="0" applyFont="1" applyFill="1" applyBorder="1" applyProtection="1"/>
    <xf numFmtId="0" fontId="0" fillId="0" borderId="0" xfId="0" applyBorder="1" applyProtection="1"/>
    <xf numFmtId="0" fontId="0" fillId="0" borderId="0" xfId="0" applyFill="1" applyBorder="1" applyProtection="1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166" fontId="1" fillId="0" borderId="0" xfId="0" applyNumberFormat="1" applyFont="1" applyAlignment="1" applyProtection="1">
      <alignment horizontal="center"/>
    </xf>
    <xf numFmtId="0" fontId="1" fillId="0" borderId="2" xfId="0" applyFont="1" applyFill="1" applyBorder="1" applyProtection="1"/>
    <xf numFmtId="0" fontId="0" fillId="0" borderId="2" xfId="0" applyBorder="1" applyProtection="1"/>
    <xf numFmtId="0" fontId="1" fillId="0" borderId="2" xfId="0" applyFont="1" applyBorder="1" applyAlignment="1" applyProtection="1">
      <alignment horizontal="center"/>
    </xf>
    <xf numFmtId="166" fontId="1" fillId="0" borderId="2" xfId="0" applyNumberFormat="1" applyFont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1" fillId="0" borderId="0" xfId="0" applyFont="1" applyBorder="1" applyProtection="1"/>
    <xf numFmtId="164" fontId="1" fillId="0" borderId="0" xfId="0" applyNumberFormat="1" applyFont="1" applyFill="1" applyProtection="1"/>
    <xf numFmtId="164" fontId="0" fillId="0" borderId="0" xfId="0" applyNumberFormat="1" applyProtection="1"/>
    <xf numFmtId="180" fontId="0" fillId="0" borderId="0" xfId="0" applyNumberFormat="1" applyFill="1" applyProtection="1"/>
    <xf numFmtId="166" fontId="0" fillId="0" borderId="0" xfId="0" applyNumberFormat="1" applyFill="1" applyProtection="1"/>
    <xf numFmtId="180" fontId="3" fillId="0" borderId="0" xfId="1" applyNumberFormat="1" applyFill="1" applyProtection="1"/>
    <xf numFmtId="180" fontId="4" fillId="0" borderId="0" xfId="0" applyNumberFormat="1" applyFont="1" applyFill="1" applyProtection="1"/>
    <xf numFmtId="164" fontId="4" fillId="0" borderId="0" xfId="0" applyNumberFormat="1" applyFont="1" applyFill="1" applyProtection="1"/>
    <xf numFmtId="164" fontId="0" fillId="0" borderId="0" xfId="0" applyNumberFormat="1" applyFill="1" applyProtection="1"/>
    <xf numFmtId="165" fontId="2" fillId="0" borderId="0" xfId="0" applyNumberFormat="1" applyFont="1" applyFill="1" applyProtection="1"/>
    <xf numFmtId="165" fontId="2" fillId="0" borderId="0" xfId="0" applyNumberFormat="1" applyFont="1" applyProtection="1"/>
    <xf numFmtId="180" fontId="3" fillId="0" borderId="0" xfId="0" applyNumberFormat="1" applyFont="1" applyFill="1" applyProtection="1"/>
    <xf numFmtId="0" fontId="3" fillId="0" borderId="0" xfId="0" applyFont="1" applyFill="1" applyProtection="1"/>
    <xf numFmtId="170" fontId="3" fillId="0" borderId="0" xfId="0" applyNumberFormat="1" applyFont="1" applyFill="1" applyProtection="1"/>
    <xf numFmtId="164" fontId="3" fillId="0" borderId="0" xfId="0" applyNumberFormat="1" applyFont="1" applyFill="1" applyProtection="1"/>
    <xf numFmtId="172" fontId="3" fillId="0" borderId="0" xfId="1" applyNumberFormat="1" applyFont="1" applyFill="1" applyProtection="1"/>
    <xf numFmtId="170" fontId="18" fillId="0" borderId="0" xfId="0" applyNumberFormat="1" applyFont="1" applyFill="1" applyProtection="1"/>
    <xf numFmtId="165" fontId="19" fillId="0" borderId="0" xfId="0" applyNumberFormat="1" applyFont="1" applyFill="1" applyProtection="1"/>
    <xf numFmtId="165" fontId="5" fillId="0" borderId="0" xfId="0" applyNumberFormat="1" applyFont="1" applyFill="1" applyProtection="1"/>
    <xf numFmtId="165" fontId="7" fillId="0" borderId="0" xfId="0" applyNumberFormat="1" applyFont="1" applyProtection="1"/>
    <xf numFmtId="8" fontId="1" fillId="0" borderId="0" xfId="0" applyNumberFormat="1" applyFont="1" applyFill="1" applyProtection="1"/>
    <xf numFmtId="8" fontId="0" fillId="0" borderId="0" xfId="0" applyNumberFormat="1" applyProtection="1"/>
    <xf numFmtId="3" fontId="0" fillId="0" borderId="0" xfId="0" applyNumberFormat="1" applyProtection="1"/>
    <xf numFmtId="3" fontId="0" fillId="0" borderId="0" xfId="0" applyNumberFormat="1" applyFill="1" applyProtection="1"/>
    <xf numFmtId="0" fontId="9" fillId="0" borderId="0" xfId="0" applyFont="1" applyProtection="1"/>
    <xf numFmtId="0" fontId="28" fillId="0" borderId="0" xfId="0" applyFont="1" applyProtection="1"/>
    <xf numFmtId="10" fontId="0" fillId="0" borderId="0" xfId="0" applyNumberFormat="1" applyProtection="1"/>
    <xf numFmtId="172" fontId="0" fillId="0" borderId="0" xfId="1" applyNumberFormat="1" applyFont="1" applyFill="1" applyProtection="1"/>
    <xf numFmtId="172" fontId="7" fillId="0" borderId="0" xfId="1" applyNumberFormat="1" applyFont="1" applyFill="1" applyProtection="1"/>
    <xf numFmtId="0" fontId="6" fillId="0" borderId="0" xfId="0" applyFont="1" applyBorder="1" applyProtection="1"/>
    <xf numFmtId="0" fontId="9" fillId="0" borderId="0" xfId="0" applyFont="1" applyBorder="1" applyAlignment="1" applyProtection="1">
      <alignment horizontal="center"/>
    </xf>
    <xf numFmtId="0" fontId="0" fillId="0" borderId="6" xfId="0" applyBorder="1" applyProtection="1"/>
    <xf numFmtId="0" fontId="9" fillId="0" borderId="0" xfId="0" applyFont="1" applyBorder="1" applyAlignment="1" applyProtection="1">
      <alignment horizontal="left"/>
    </xf>
    <xf numFmtId="8" fontId="9" fillId="0" borderId="0" xfId="0" applyNumberFormat="1" applyFont="1" applyBorder="1" applyAlignment="1" applyProtection="1">
      <alignment horizontal="right"/>
    </xf>
    <xf numFmtId="7" fontId="9" fillId="0" borderId="0" xfId="0" applyNumberFormat="1" applyFont="1" applyBorder="1" applyAlignment="1" applyProtection="1">
      <alignment horizontal="right"/>
    </xf>
    <xf numFmtId="8" fontId="9" fillId="0" borderId="0" xfId="0" applyNumberFormat="1" applyFont="1" applyFill="1" applyBorder="1" applyAlignment="1" applyProtection="1">
      <alignment horizontal="right"/>
    </xf>
    <xf numFmtId="177" fontId="0" fillId="0" borderId="0" xfId="0" applyNumberFormat="1" applyBorder="1" applyAlignment="1" applyProtection="1">
      <alignment horizontal="center"/>
    </xf>
    <xf numFmtId="43" fontId="0" fillId="0" borderId="6" xfId="1" applyFont="1" applyFill="1" applyBorder="1" applyAlignment="1" applyProtection="1">
      <alignment horizontal="right"/>
    </xf>
    <xf numFmtId="43" fontId="0" fillId="0" borderId="0" xfId="1" applyFont="1" applyFill="1" applyBorder="1" applyAlignment="1" applyProtection="1">
      <alignment horizontal="right"/>
    </xf>
    <xf numFmtId="43" fontId="0" fillId="0" borderId="0" xfId="1" applyFont="1" applyBorder="1" applyAlignment="1" applyProtection="1">
      <alignment horizontal="right"/>
    </xf>
    <xf numFmtId="0" fontId="7" fillId="0" borderId="0" xfId="0" applyFont="1" applyProtection="1"/>
    <xf numFmtId="0" fontId="9" fillId="0" borderId="14" xfId="0" applyFont="1" applyBorder="1" applyAlignment="1" applyProtection="1">
      <alignment horizontal="right"/>
    </xf>
    <xf numFmtId="0" fontId="0" fillId="0" borderId="15" xfId="0" applyFill="1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23" fillId="0" borderId="0" xfId="0" applyFont="1" applyProtection="1"/>
    <xf numFmtId="0" fontId="7" fillId="0" borderId="0" xfId="0" applyFont="1" applyBorder="1" applyProtection="1"/>
    <xf numFmtId="179" fontId="7" fillId="0" borderId="0" xfId="0" applyNumberFormat="1" applyFont="1" applyProtection="1"/>
    <xf numFmtId="0" fontId="9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7" fillId="0" borderId="0" xfId="0" applyFont="1" applyFill="1" applyProtection="1"/>
    <xf numFmtId="42" fontId="7" fillId="0" borderId="0" xfId="3" applyNumberFormat="1" applyFont="1" applyFill="1" applyBorder="1" applyProtection="1"/>
    <xf numFmtId="172" fontId="7" fillId="0" borderId="0" xfId="1" applyNumberFormat="1" applyFont="1" applyFill="1" applyBorder="1" applyProtection="1"/>
    <xf numFmtId="172" fontId="9" fillId="0" borderId="0" xfId="1" applyNumberFormat="1" applyFont="1" applyFill="1" applyBorder="1" applyProtection="1"/>
    <xf numFmtId="42" fontId="7" fillId="0" borderId="0" xfId="0" applyNumberFormat="1" applyFont="1" applyFill="1" applyBorder="1" applyProtection="1"/>
    <xf numFmtId="41" fontId="7" fillId="0" borderId="0" xfId="0" applyNumberFormat="1" applyFont="1" applyFill="1" applyBorder="1" applyProtection="1"/>
    <xf numFmtId="179" fontId="7" fillId="0" borderId="0" xfId="0" applyNumberFormat="1" applyFont="1" applyFill="1" applyProtection="1"/>
    <xf numFmtId="172" fontId="8" fillId="0" borderId="0" xfId="1" applyNumberFormat="1" applyFont="1" applyFill="1" applyBorder="1" applyProtection="1"/>
    <xf numFmtId="0" fontId="7" fillId="0" borderId="0" xfId="0" applyFont="1" applyAlignment="1" applyProtection="1">
      <alignment horizontal="left"/>
    </xf>
    <xf numFmtId="0" fontId="14" fillId="0" borderId="0" xfId="0" applyFont="1" applyProtection="1"/>
    <xf numFmtId="171" fontId="14" fillId="0" borderId="0" xfId="0" applyNumberFormat="1" applyFont="1" applyProtection="1"/>
    <xf numFmtId="0" fontId="10" fillId="0" borderId="0" xfId="0" quotePrefix="1" applyFont="1" applyAlignment="1" applyProtection="1">
      <alignment horizontal="left"/>
    </xf>
    <xf numFmtId="0" fontId="16" fillId="0" borderId="0" xfId="0" applyFont="1" applyAlignment="1" applyProtection="1">
      <alignment horizontal="center"/>
    </xf>
    <xf numFmtId="171" fontId="16" fillId="0" borderId="0" xfId="0" applyNumberFormat="1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171" fontId="17" fillId="0" borderId="0" xfId="0" applyNumberFormat="1" applyFont="1" applyAlignment="1" applyProtection="1">
      <alignment horizontal="center"/>
    </xf>
    <xf numFmtId="180" fontId="6" fillId="0" borderId="0" xfId="0" applyNumberFormat="1" applyFont="1" applyFill="1" applyAlignment="1" applyProtection="1">
      <alignment horizontal="center"/>
    </xf>
    <xf numFmtId="173" fontId="24" fillId="0" borderId="9" xfId="8" applyNumberFormat="1" applyFont="1" applyFill="1" applyBorder="1" applyAlignment="1" applyProtection="1">
      <alignment horizontal="right"/>
    </xf>
    <xf numFmtId="173" fontId="24" fillId="0" borderId="0" xfId="8" applyNumberFormat="1" applyFont="1" applyFill="1" applyBorder="1" applyAlignment="1" applyProtection="1">
      <alignment horizontal="right"/>
    </xf>
    <xf numFmtId="173" fontId="27" fillId="0" borderId="9" xfId="8" applyNumberFormat="1" applyFont="1" applyFill="1" applyBorder="1" applyAlignment="1" applyProtection="1">
      <alignment horizontal="right"/>
    </xf>
    <xf numFmtId="173" fontId="27" fillId="0" borderId="0" xfId="8" applyNumberFormat="1" applyFont="1" applyFill="1" applyBorder="1" applyAlignment="1" applyProtection="1">
      <alignment horizontal="right"/>
    </xf>
    <xf numFmtId="37" fontId="24" fillId="0" borderId="0" xfId="8" applyNumberFormat="1" applyFont="1" applyFill="1" applyBorder="1" applyAlignment="1" applyProtection="1">
      <alignment horizontal="right"/>
    </xf>
    <xf numFmtId="37" fontId="24" fillId="0" borderId="9" xfId="8" applyNumberFormat="1" applyFont="1" applyFill="1" applyBorder="1" applyAlignment="1" applyProtection="1">
      <alignment horizontal="right"/>
    </xf>
    <xf numFmtId="169" fontId="24" fillId="0" borderId="9" xfId="8" applyNumberFormat="1" applyFont="1" applyFill="1" applyBorder="1" applyAlignment="1" applyProtection="1">
      <alignment horizontal="right"/>
    </xf>
    <xf numFmtId="169" fontId="24" fillId="0" borderId="0" xfId="8" applyNumberFormat="1" applyFont="1" applyFill="1" applyBorder="1" applyAlignment="1" applyProtection="1">
      <alignment horizontal="right"/>
    </xf>
    <xf numFmtId="175" fontId="24" fillId="0" borderId="9" xfId="8" applyNumberFormat="1" applyFont="1" applyFill="1" applyBorder="1" applyAlignment="1" applyProtection="1">
      <alignment horizontal="right"/>
    </xf>
    <xf numFmtId="174" fontId="24" fillId="0" borderId="9" xfId="8" applyNumberFormat="1" applyFont="1" applyFill="1" applyBorder="1" applyAlignment="1" applyProtection="1">
      <alignment horizontal="right"/>
    </xf>
    <xf numFmtId="174" fontId="24" fillId="0" borderId="0" xfId="8" applyNumberFormat="1" applyFont="1" applyFill="1" applyBorder="1" applyAlignment="1" applyProtection="1">
      <alignment horizontal="right"/>
    </xf>
    <xf numFmtId="181" fontId="24" fillId="0" borderId="9" xfId="8" applyNumberFormat="1" applyFont="1" applyFill="1" applyBorder="1" applyAlignment="1" applyProtection="1">
      <alignment horizontal="right"/>
    </xf>
    <xf numFmtId="181" fontId="24" fillId="0" borderId="0" xfId="8" applyNumberFormat="1" applyFont="1" applyFill="1" applyBorder="1" applyAlignment="1" applyProtection="1">
      <alignment horizontal="right"/>
    </xf>
    <xf numFmtId="181" fontId="24" fillId="0" borderId="19" xfId="8" applyNumberFormat="1" applyFont="1" applyFill="1" applyBorder="1" applyAlignment="1" applyProtection="1">
      <alignment horizontal="right"/>
    </xf>
    <xf numFmtId="181" fontId="24" fillId="0" borderId="10" xfId="8" applyNumberFormat="1" applyFont="1" applyFill="1" applyBorder="1" applyAlignment="1" applyProtection="1">
      <alignment horizontal="right"/>
    </xf>
    <xf numFmtId="180" fontId="24" fillId="0" borderId="9" xfId="2" applyNumberFormat="1" applyFont="1" applyFill="1" applyBorder="1" applyAlignment="1" applyProtection="1">
      <alignment horizontal="right"/>
    </xf>
    <xf numFmtId="180" fontId="24" fillId="0" borderId="0" xfId="8" applyNumberFormat="1" applyFont="1" applyFill="1" applyBorder="1" applyAlignment="1" applyProtection="1">
      <alignment horizontal="right"/>
    </xf>
    <xf numFmtId="180" fontId="24" fillId="0" borderId="9" xfId="8" applyNumberFormat="1" applyFont="1" applyFill="1" applyBorder="1" applyAlignment="1" applyProtection="1">
      <alignment horizontal="right"/>
    </xf>
    <xf numFmtId="180" fontId="27" fillId="0" borderId="9" xfId="2" applyNumberFormat="1" applyFont="1" applyFill="1" applyBorder="1" applyAlignment="1" applyProtection="1">
      <alignment horizontal="right"/>
    </xf>
    <xf numFmtId="180" fontId="27" fillId="0" borderId="0" xfId="2" applyNumberFormat="1" applyFont="1" applyFill="1" applyBorder="1" applyAlignment="1" applyProtection="1">
      <alignment horizontal="right"/>
    </xf>
    <xf numFmtId="180" fontId="24" fillId="0" borderId="9" xfId="1" applyNumberFormat="1" applyFont="1" applyFill="1" applyBorder="1" applyAlignment="1" applyProtection="1">
      <alignment horizontal="right"/>
    </xf>
    <xf numFmtId="180" fontId="24" fillId="0" borderId="0" xfId="1" applyNumberFormat="1" applyFont="1" applyFill="1" applyBorder="1" applyAlignment="1" applyProtection="1">
      <alignment horizontal="right"/>
    </xf>
    <xf numFmtId="180" fontId="24" fillId="0" borderId="0" xfId="2" applyNumberFormat="1" applyFont="1" applyFill="1" applyBorder="1" applyAlignment="1" applyProtection="1">
      <alignment horizontal="right"/>
    </xf>
    <xf numFmtId="180" fontId="27" fillId="0" borderId="9" xfId="8" applyNumberFormat="1" applyFont="1" applyFill="1" applyBorder="1" applyAlignment="1" applyProtection="1">
      <alignment horizontal="right"/>
    </xf>
    <xf numFmtId="180" fontId="27" fillId="0" borderId="0" xfId="8" applyNumberFormat="1" applyFont="1" applyFill="1" applyBorder="1" applyAlignment="1" applyProtection="1">
      <alignment horizontal="right"/>
    </xf>
    <xf numFmtId="0" fontId="22" fillId="0" borderId="12" xfId="0" applyFont="1" applyFill="1" applyBorder="1" applyAlignment="1" applyProtection="1">
      <alignment horizontal="center"/>
    </xf>
    <xf numFmtId="0" fontId="22" fillId="0" borderId="0" xfId="0" applyFont="1" applyFill="1" applyBorder="1" applyAlignment="1" applyProtection="1"/>
    <xf numFmtId="0" fontId="22" fillId="0" borderId="12" xfId="0" applyFont="1" applyFill="1" applyBorder="1" applyAlignment="1" applyProtection="1"/>
    <xf numFmtId="171" fontId="3" fillId="0" borderId="0" xfId="0" applyNumberFormat="1" applyFont="1" applyFill="1" applyBorder="1" applyAlignment="1" applyProtection="1">
      <alignment horizontal="right"/>
    </xf>
    <xf numFmtId="167" fontId="9" fillId="0" borderId="14" xfId="0" applyNumberFormat="1" applyFont="1" applyFill="1" applyBorder="1" applyAlignment="1" applyProtection="1">
      <alignment horizontal="right"/>
    </xf>
    <xf numFmtId="166" fontId="7" fillId="0" borderId="0" xfId="9" applyNumberFormat="1" applyFont="1" applyFill="1" applyBorder="1" applyAlignment="1" applyProtection="1">
      <alignment horizontal="center"/>
    </xf>
    <xf numFmtId="173" fontId="25" fillId="0" borderId="0" xfId="8" applyNumberFormat="1" applyFont="1" applyAlignment="1" applyProtection="1">
      <alignment horizontal="left"/>
    </xf>
    <xf numFmtId="173" fontId="24" fillId="0" borderId="0" xfId="8" applyNumberFormat="1" applyFont="1" applyBorder="1" applyAlignment="1" applyProtection="1">
      <alignment horizontal="right"/>
    </xf>
    <xf numFmtId="173" fontId="24" fillId="0" borderId="8" xfId="8" applyNumberFormat="1" applyFont="1" applyBorder="1" applyAlignment="1" applyProtection="1">
      <alignment horizontal="right"/>
    </xf>
    <xf numFmtId="173" fontId="26" fillId="0" borderId="0" xfId="8" applyNumberFormat="1" applyFont="1" applyAlignment="1" applyProtection="1">
      <alignment horizontal="left"/>
    </xf>
    <xf numFmtId="173" fontId="27" fillId="0" borderId="0" xfId="8" applyNumberFormat="1" applyFont="1" applyBorder="1" applyAlignment="1" applyProtection="1">
      <alignment horizontal="right"/>
    </xf>
    <xf numFmtId="173" fontId="27" fillId="0" borderId="8" xfId="8" applyNumberFormat="1" applyFont="1" applyBorder="1" applyAlignment="1" applyProtection="1">
      <alignment horizontal="right"/>
    </xf>
    <xf numFmtId="175" fontId="24" fillId="0" borderId="0" xfId="8" applyNumberFormat="1" applyFont="1" applyAlignment="1" applyProtection="1">
      <alignment horizontal="left"/>
    </xf>
    <xf numFmtId="173" fontId="24" fillId="0" borderId="0" xfId="8" applyNumberFormat="1" applyFont="1" applyAlignment="1" applyProtection="1">
      <alignment horizontal="left"/>
    </xf>
    <xf numFmtId="175" fontId="24" fillId="0" borderId="0" xfId="8" applyNumberFormat="1" applyFont="1" applyAlignment="1" applyProtection="1">
      <alignment horizontal="right"/>
    </xf>
    <xf numFmtId="174" fontId="24" fillId="0" borderId="0" xfId="8" applyNumberFormat="1" applyFont="1" applyAlignment="1" applyProtection="1">
      <alignment horizontal="left"/>
    </xf>
    <xf numFmtId="174" fontId="25" fillId="0" borderId="0" xfId="8" applyNumberFormat="1" applyFont="1" applyAlignment="1" applyProtection="1">
      <alignment horizontal="left"/>
    </xf>
    <xf numFmtId="43" fontId="0" fillId="0" borderId="0" xfId="1" applyFont="1" applyProtection="1"/>
    <xf numFmtId="0" fontId="3" fillId="0" borderId="0" xfId="0" applyFont="1" applyProtection="1"/>
    <xf numFmtId="171" fontId="3" fillId="0" borderId="0" xfId="0" applyNumberFormat="1" applyFont="1" applyFill="1" applyBorder="1" applyProtection="1"/>
    <xf numFmtId="172" fontId="1" fillId="0" borderId="14" xfId="1" applyNumberFormat="1" applyFont="1" applyFill="1" applyBorder="1" applyProtection="1"/>
    <xf numFmtId="170" fontId="4" fillId="0" borderId="0" xfId="0" applyNumberFormat="1" applyFont="1" applyFill="1" applyProtection="1"/>
    <xf numFmtId="0" fontId="1" fillId="0" borderId="6" xfId="0" applyFont="1" applyBorder="1" applyAlignment="1" applyProtection="1">
      <alignment horizontal="center"/>
    </xf>
    <xf numFmtId="8" fontId="1" fillId="0" borderId="0" xfId="0" applyNumberFormat="1" applyFont="1" applyFill="1" applyBorder="1" applyAlignment="1" applyProtection="1">
      <alignment horizontal="right"/>
    </xf>
    <xf numFmtId="167" fontId="1" fillId="0" borderId="14" xfId="0" applyNumberFormat="1" applyFont="1" applyFill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1" fillId="0" borderId="0" xfId="0" applyFont="1" applyFill="1" applyAlignment="1" applyProtection="1">
      <alignment horizontal="center"/>
    </xf>
    <xf numFmtId="180" fontId="1" fillId="0" borderId="0" xfId="0" applyNumberFormat="1" applyFont="1" applyFill="1" applyProtection="1"/>
    <xf numFmtId="0" fontId="3" fillId="0" borderId="0" xfId="0" applyFont="1" applyFill="1" applyAlignment="1" applyProtection="1">
      <alignment horizontal="right"/>
    </xf>
    <xf numFmtId="0" fontId="1" fillId="0" borderId="0" xfId="0" applyFont="1" applyFill="1" applyAlignment="1" applyProtection="1">
      <alignment horizontal="right"/>
    </xf>
    <xf numFmtId="0" fontId="1" fillId="0" borderId="0" xfId="0" applyFont="1" applyFill="1" applyProtection="1"/>
    <xf numFmtId="0" fontId="1" fillId="0" borderId="0" xfId="0" applyFont="1" applyBorder="1" applyAlignment="1" applyProtection="1">
      <alignment horizontal="right"/>
    </xf>
    <xf numFmtId="180" fontId="1" fillId="0" borderId="0" xfId="0" applyNumberFormat="1" applyFont="1" applyBorder="1" applyProtection="1"/>
    <xf numFmtId="180" fontId="1" fillId="0" borderId="0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180" fontId="1" fillId="0" borderId="16" xfId="0" applyNumberFormat="1" applyFont="1" applyFill="1" applyBorder="1" applyProtection="1"/>
    <xf numFmtId="180" fontId="3" fillId="0" borderId="0" xfId="0" applyNumberFormat="1" applyFont="1" applyFill="1" applyBorder="1" applyProtection="1"/>
    <xf numFmtId="172" fontId="3" fillId="0" borderId="0" xfId="1" applyNumberFormat="1" applyFont="1" applyFill="1" applyBorder="1" applyProtection="1"/>
    <xf numFmtId="172" fontId="1" fillId="0" borderId="13" xfId="1" applyNumberFormat="1" applyFont="1" applyFill="1" applyBorder="1" applyProtection="1"/>
    <xf numFmtId="179" fontId="3" fillId="0" borderId="0" xfId="0" applyNumberFormat="1" applyFont="1" applyFill="1" applyProtection="1"/>
    <xf numFmtId="0" fontId="24" fillId="0" borderId="9" xfId="8" applyFont="1" applyFill="1" applyBorder="1" applyAlignment="1" applyProtection="1">
      <alignment horizontal="center"/>
    </xf>
    <xf numFmtId="0" fontId="24" fillId="0" borderId="0" xfId="8" applyFont="1" applyFill="1" applyBorder="1" applyAlignment="1" applyProtection="1">
      <alignment horizontal="center"/>
    </xf>
    <xf numFmtId="0" fontId="24" fillId="0" borderId="0" xfId="8" applyFont="1" applyBorder="1" applyAlignment="1" applyProtection="1">
      <alignment horizontal="center"/>
    </xf>
    <xf numFmtId="0" fontId="24" fillId="0" borderId="8" xfId="8" applyFont="1" applyBorder="1" applyAlignment="1" applyProtection="1">
      <alignment horizontal="center"/>
    </xf>
    <xf numFmtId="37" fontId="24" fillId="0" borderId="8" xfId="8" applyNumberFormat="1" applyFont="1" applyFill="1" applyBorder="1" applyAlignment="1" applyProtection="1">
      <alignment horizontal="right"/>
    </xf>
    <xf numFmtId="169" fontId="24" fillId="0" borderId="8" xfId="8" applyNumberFormat="1" applyFont="1" applyFill="1" applyBorder="1" applyAlignment="1" applyProtection="1">
      <alignment horizontal="right"/>
    </xf>
    <xf numFmtId="181" fontId="24" fillId="0" borderId="20" xfId="8" applyNumberFormat="1" applyFont="1" applyFill="1" applyBorder="1" applyAlignment="1" applyProtection="1">
      <alignment horizontal="right"/>
    </xf>
    <xf numFmtId="174" fontId="24" fillId="0" borderId="8" xfId="8" applyNumberFormat="1" applyFont="1" applyFill="1" applyBorder="1" applyAlignment="1" applyProtection="1">
      <alignment horizontal="right"/>
    </xf>
    <xf numFmtId="0" fontId="24" fillId="0" borderId="0" xfId="8" applyFont="1" applyAlignment="1" applyProtection="1">
      <alignment horizontal="left"/>
    </xf>
    <xf numFmtId="0" fontId="24" fillId="0" borderId="0" xfId="8" applyFont="1" applyProtection="1"/>
    <xf numFmtId="0" fontId="24" fillId="0" borderId="0" xfId="8" applyFont="1" applyBorder="1" applyAlignment="1" applyProtection="1">
      <alignment horizontal="left"/>
    </xf>
    <xf numFmtId="0" fontId="24" fillId="0" borderId="0" xfId="8" applyFont="1" applyBorder="1" applyProtection="1"/>
    <xf numFmtId="0" fontId="24" fillId="0" borderId="2" xfId="8" applyFont="1" applyBorder="1" applyProtection="1"/>
    <xf numFmtId="173" fontId="24" fillId="0" borderId="0" xfId="8" applyNumberFormat="1" applyFont="1" applyAlignment="1" applyProtection="1">
      <alignment horizontal="right"/>
    </xf>
    <xf numFmtId="173" fontId="27" fillId="0" borderId="0" xfId="8" applyNumberFormat="1" applyFont="1" applyAlignment="1" applyProtection="1">
      <alignment horizontal="right"/>
    </xf>
    <xf numFmtId="0" fontId="24" fillId="0" borderId="0" xfId="0" applyFont="1" applyProtection="1"/>
    <xf numFmtId="40" fontId="24" fillId="0" borderId="0" xfId="2" applyFont="1" applyAlignment="1" applyProtection="1">
      <alignment horizontal="right"/>
    </xf>
    <xf numFmtId="169" fontId="24" fillId="0" borderId="0" xfId="8" applyNumberFormat="1" applyFont="1" applyAlignment="1" applyProtection="1">
      <alignment horizontal="right"/>
    </xf>
    <xf numFmtId="174" fontId="24" fillId="0" borderId="0" xfId="8" applyNumberFormat="1" applyFont="1" applyAlignment="1" applyProtection="1">
      <alignment horizontal="right"/>
    </xf>
    <xf numFmtId="175" fontId="24" fillId="0" borderId="0" xfId="8" applyNumberFormat="1" applyFont="1" applyBorder="1" applyAlignment="1" applyProtection="1">
      <alignment horizontal="right"/>
    </xf>
    <xf numFmtId="175" fontId="24" fillId="0" borderId="10" xfId="8" applyNumberFormat="1" applyFont="1" applyBorder="1" applyAlignment="1" applyProtection="1">
      <alignment horizontal="right"/>
    </xf>
    <xf numFmtId="174" fontId="27" fillId="0" borderId="0" xfId="8" applyNumberFormat="1" applyFont="1" applyAlignment="1" applyProtection="1">
      <alignment horizontal="right"/>
    </xf>
    <xf numFmtId="174" fontId="27" fillId="0" borderId="0" xfId="8" applyNumberFormat="1" applyFont="1" applyBorder="1" applyAlignment="1" applyProtection="1">
      <alignment horizontal="right"/>
    </xf>
    <xf numFmtId="174" fontId="27" fillId="0" borderId="0" xfId="8" applyNumberFormat="1" applyFont="1" applyFill="1" applyBorder="1" applyAlignment="1" applyProtection="1">
      <alignment horizontal="right"/>
    </xf>
    <xf numFmtId="174" fontId="24" fillId="0" borderId="0" xfId="8" applyNumberFormat="1" applyFont="1" applyFill="1" applyBorder="1" applyAlignment="1" applyProtection="1">
      <alignment horizontal="left"/>
    </xf>
    <xf numFmtId="174" fontId="24" fillId="0" borderId="0" xfId="8" applyNumberFormat="1" applyFont="1" applyBorder="1" applyAlignment="1" applyProtection="1">
      <alignment horizontal="left"/>
    </xf>
    <xf numFmtId="173" fontId="24" fillId="0" borderId="0" xfId="8" applyNumberFormat="1" applyFont="1" applyProtection="1"/>
    <xf numFmtId="173" fontId="24" fillId="0" borderId="0" xfId="8" applyNumberFormat="1" applyFont="1" applyFill="1" applyAlignment="1" applyProtection="1">
      <alignment horizontal="right"/>
    </xf>
    <xf numFmtId="173" fontId="24" fillId="0" borderId="0" xfId="8" applyNumberFormat="1" applyFont="1" applyFill="1" applyProtection="1"/>
    <xf numFmtId="7" fontId="25" fillId="0" borderId="0" xfId="8" applyNumberFormat="1" applyFont="1" applyAlignment="1" applyProtection="1">
      <alignment horizontal="left"/>
    </xf>
    <xf numFmtId="42" fontId="24" fillId="0" borderId="0" xfId="8" applyNumberFormat="1" applyFont="1" applyAlignment="1" applyProtection="1"/>
    <xf numFmtId="7" fontId="24" fillId="0" borderId="0" xfId="8" applyNumberFormat="1" applyFont="1" applyAlignment="1" applyProtection="1"/>
    <xf numFmtId="7" fontId="24" fillId="0" borderId="0" xfId="8" applyNumberFormat="1" applyFont="1" applyAlignment="1" applyProtection="1">
      <alignment horizontal="left"/>
    </xf>
    <xf numFmtId="7" fontId="24" fillId="0" borderId="0" xfId="8" applyNumberFormat="1" applyFont="1" applyFill="1" applyAlignment="1" applyProtection="1"/>
    <xf numFmtId="0" fontId="24" fillId="0" borderId="0" xfId="8" applyFont="1" applyFill="1" applyProtection="1"/>
    <xf numFmtId="8" fontId="24" fillId="0" borderId="0" xfId="8" applyNumberFormat="1" applyFont="1" applyAlignment="1" applyProtection="1">
      <alignment horizontal="left"/>
    </xf>
    <xf numFmtId="8" fontId="24" fillId="0" borderId="0" xfId="8" applyNumberFormat="1" applyFont="1" applyAlignment="1" applyProtection="1">
      <alignment horizontal="right"/>
    </xf>
    <xf numFmtId="8" fontId="24" fillId="0" borderId="0" xfId="8" applyNumberFormat="1" applyFont="1" applyFill="1" applyAlignment="1" applyProtection="1">
      <alignment horizontal="right"/>
    </xf>
    <xf numFmtId="8" fontId="27" fillId="0" borderId="0" xfId="8" applyNumberFormat="1" applyFont="1" applyAlignment="1" applyProtection="1">
      <alignment horizontal="right"/>
    </xf>
    <xf numFmtId="8" fontId="27" fillId="0" borderId="0" xfId="8" applyNumberFormat="1" applyFont="1" applyFill="1" applyAlignment="1" applyProtection="1">
      <alignment horizontal="right"/>
    </xf>
    <xf numFmtId="164" fontId="1" fillId="0" borderId="0" xfId="0" applyNumberFormat="1" applyFont="1" applyProtection="1"/>
    <xf numFmtId="0" fontId="10" fillId="0" borderId="0" xfId="0" quotePrefix="1" applyFont="1" applyFill="1" applyAlignment="1" applyProtection="1">
      <alignment horizontal="left"/>
    </xf>
    <xf numFmtId="0" fontId="16" fillId="0" borderId="0" xfId="0" applyFont="1" applyFill="1" applyAlignment="1" applyProtection="1">
      <alignment horizontal="center"/>
    </xf>
    <xf numFmtId="171" fontId="16" fillId="0" borderId="0" xfId="0" applyNumberFormat="1" applyFont="1" applyFill="1" applyAlignment="1" applyProtection="1">
      <alignment horizontal="center"/>
    </xf>
    <xf numFmtId="0" fontId="17" fillId="0" borderId="0" xfId="0" applyFont="1" applyFill="1" applyAlignment="1" applyProtection="1">
      <alignment horizontal="center"/>
    </xf>
    <xf numFmtId="171" fontId="17" fillId="0" borderId="0" xfId="0" applyNumberFormat="1" applyFont="1" applyFill="1" applyAlignment="1" applyProtection="1">
      <alignment horizontal="center"/>
    </xf>
    <xf numFmtId="0" fontId="1" fillId="0" borderId="16" xfId="0" applyFont="1" applyFill="1" applyBorder="1" applyAlignment="1" applyProtection="1">
      <alignment horizontal="right"/>
    </xf>
    <xf numFmtId="44" fontId="0" fillId="0" borderId="0" xfId="0" applyNumberFormat="1" applyFill="1" applyAlignment="1" applyProtection="1"/>
    <xf numFmtId="174" fontId="25" fillId="0" borderId="0" xfId="8" applyNumberFormat="1" applyFont="1" applyBorder="1" applyAlignment="1" applyProtection="1">
      <alignment horizontal="left"/>
    </xf>
    <xf numFmtId="0" fontId="2" fillId="0" borderId="0" xfId="0" applyFont="1" applyFill="1" applyProtection="1"/>
    <xf numFmtId="0" fontId="30" fillId="0" borderId="0" xfId="0" applyFont="1" applyProtection="1"/>
    <xf numFmtId="172" fontId="7" fillId="0" borderId="0" xfId="0" applyNumberFormat="1" applyFont="1" applyProtection="1"/>
    <xf numFmtId="172" fontId="1" fillId="0" borderId="0" xfId="0" applyNumberFormat="1" applyFont="1" applyProtection="1"/>
    <xf numFmtId="172" fontId="31" fillId="0" borderId="0" xfId="1" applyNumberFormat="1" applyFont="1" applyFill="1" applyBorder="1" applyProtection="1"/>
    <xf numFmtId="172" fontId="32" fillId="0" borderId="0" xfId="1" applyNumberFormat="1" applyFont="1" applyFill="1" applyBorder="1" applyProtection="1"/>
    <xf numFmtId="172" fontId="31" fillId="0" borderId="0" xfId="1" applyNumberFormat="1" applyFont="1" applyFill="1" applyProtection="1"/>
    <xf numFmtId="172" fontId="1" fillId="0" borderId="0" xfId="1" applyNumberFormat="1" applyFont="1" applyFill="1" applyProtection="1"/>
    <xf numFmtId="164" fontId="3" fillId="0" borderId="0" xfId="0" applyNumberFormat="1" applyFont="1" applyProtection="1"/>
    <xf numFmtId="175" fontId="24" fillId="0" borderId="0" xfId="8" applyNumberFormat="1" applyFont="1" applyFill="1" applyBorder="1" applyAlignment="1" applyProtection="1">
      <alignment horizontal="right"/>
    </xf>
    <xf numFmtId="0" fontId="14" fillId="0" borderId="0" xfId="0" applyFont="1" applyFill="1" applyProtection="1"/>
    <xf numFmtId="171" fontId="14" fillId="0" borderId="0" xfId="0" applyNumberFormat="1" applyFont="1" applyFill="1" applyProtection="1"/>
    <xf numFmtId="172" fontId="1" fillId="0" borderId="0" xfId="0" applyNumberFormat="1" applyFont="1" applyFill="1" applyProtection="1"/>
    <xf numFmtId="172" fontId="7" fillId="0" borderId="0" xfId="0" applyNumberFormat="1" applyFont="1" applyFill="1" applyProtection="1"/>
    <xf numFmtId="8" fontId="9" fillId="0" borderId="6" xfId="0" applyNumberFormat="1" applyFont="1" applyFill="1" applyBorder="1" applyAlignment="1" applyProtection="1">
      <alignment horizontal="right"/>
    </xf>
    <xf numFmtId="167" fontId="9" fillId="0" borderId="22" xfId="0" applyNumberFormat="1" applyFont="1" applyFill="1" applyBorder="1" applyAlignment="1" applyProtection="1">
      <alignment horizontal="right"/>
    </xf>
    <xf numFmtId="166" fontId="1" fillId="0" borderId="0" xfId="0" applyNumberFormat="1" applyFont="1" applyFill="1" applyBorder="1" applyAlignment="1" applyProtection="1">
      <alignment horizontal="center"/>
    </xf>
    <xf numFmtId="166" fontId="0" fillId="0" borderId="0" xfId="0" applyNumberFormat="1" applyFill="1" applyAlignment="1" applyProtection="1">
      <alignment horizontal="right"/>
    </xf>
    <xf numFmtId="166" fontId="2" fillId="0" borderId="0" xfId="0" applyNumberFormat="1" applyFont="1" applyFill="1" applyProtection="1"/>
    <xf numFmtId="168" fontId="0" fillId="0" borderId="0" xfId="0" applyNumberFormat="1" applyFill="1" applyAlignment="1" applyProtection="1">
      <alignment horizontal="center"/>
    </xf>
    <xf numFmtId="181" fontId="24" fillId="0" borderId="8" xfId="8" applyNumberFormat="1" applyFont="1" applyFill="1" applyBorder="1" applyAlignment="1" applyProtection="1">
      <alignment horizontal="right"/>
    </xf>
    <xf numFmtId="180" fontId="24" fillId="0" borderId="8" xfId="8" applyNumberFormat="1" applyFont="1" applyFill="1" applyBorder="1" applyAlignment="1" applyProtection="1">
      <alignment horizontal="right"/>
    </xf>
    <xf numFmtId="180" fontId="27" fillId="0" borderId="8" xfId="2" applyNumberFormat="1" applyFont="1" applyFill="1" applyBorder="1" applyAlignment="1" applyProtection="1">
      <alignment horizontal="right"/>
    </xf>
    <xf numFmtId="180" fontId="24" fillId="0" borderId="8" xfId="1" applyNumberFormat="1" applyFont="1" applyFill="1" applyBorder="1" applyAlignment="1" applyProtection="1">
      <alignment horizontal="right"/>
    </xf>
    <xf numFmtId="180" fontId="24" fillId="0" borderId="8" xfId="2" applyNumberFormat="1" applyFont="1" applyFill="1" applyBorder="1" applyAlignment="1" applyProtection="1">
      <alignment horizontal="right"/>
    </xf>
    <xf numFmtId="180" fontId="27" fillId="0" borderId="8" xfId="8" applyNumberFormat="1" applyFont="1" applyFill="1" applyBorder="1" applyAlignment="1" applyProtection="1">
      <alignment horizontal="right"/>
    </xf>
    <xf numFmtId="174" fontId="27" fillId="0" borderId="24" xfId="8" applyNumberFormat="1" applyFont="1" applyBorder="1" applyAlignment="1" applyProtection="1">
      <alignment horizontal="right"/>
    </xf>
    <xf numFmtId="173" fontId="24" fillId="0" borderId="24" xfId="8" applyNumberFormat="1" applyFont="1" applyFill="1" applyBorder="1" applyAlignment="1" applyProtection="1">
      <alignment horizontal="right"/>
    </xf>
    <xf numFmtId="174" fontId="24" fillId="0" borderId="24" xfId="8" applyNumberFormat="1" applyFont="1" applyFill="1" applyBorder="1" applyAlignment="1" applyProtection="1">
      <alignment horizontal="left"/>
    </xf>
    <xf numFmtId="174" fontId="24" fillId="0" borderId="24" xfId="8" applyNumberFormat="1" applyFont="1" applyBorder="1" applyAlignment="1" applyProtection="1">
      <alignment horizontal="left"/>
    </xf>
    <xf numFmtId="174" fontId="27" fillId="0" borderId="24" xfId="8" applyNumberFormat="1" applyFont="1" applyFill="1" applyBorder="1" applyAlignment="1" applyProtection="1">
      <alignment horizontal="right"/>
    </xf>
    <xf numFmtId="182" fontId="7" fillId="0" borderId="0" xfId="9" applyNumberFormat="1" applyFont="1" applyFill="1" applyBorder="1" applyAlignment="1" applyProtection="1">
      <alignment horizontal="center" vertical="center"/>
    </xf>
    <xf numFmtId="43" fontId="0" fillId="0" borderId="0" xfId="1" applyFont="1" applyFill="1" applyProtection="1"/>
    <xf numFmtId="7" fontId="9" fillId="0" borderId="0" xfId="0" applyNumberFormat="1" applyFont="1" applyFill="1" applyBorder="1" applyAlignment="1" applyProtection="1">
      <alignment horizontal="right"/>
    </xf>
    <xf numFmtId="0" fontId="9" fillId="0" borderId="0" xfId="0" applyFont="1" applyFill="1" applyBorder="1" applyProtection="1"/>
    <xf numFmtId="175" fontId="24" fillId="0" borderId="8" xfId="8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8" fontId="9" fillId="0" borderId="0" xfId="0" applyNumberFormat="1" applyFont="1" applyFill="1" applyBorder="1" applyAlignment="1" applyProtection="1">
      <alignment horizontal="right"/>
      <protection locked="0"/>
    </xf>
    <xf numFmtId="167" fontId="9" fillId="0" borderId="14" xfId="0" applyNumberFormat="1" applyFont="1" applyFill="1" applyBorder="1" applyAlignment="1" applyProtection="1">
      <alignment horizontal="right"/>
      <protection locked="0"/>
    </xf>
    <xf numFmtId="180" fontId="3" fillId="0" borderId="0" xfId="0" applyNumberFormat="1" applyFont="1" applyFill="1" applyAlignment="1" applyProtection="1">
      <alignment horizontal="right"/>
      <protection locked="0"/>
    </xf>
    <xf numFmtId="180" fontId="4" fillId="0" borderId="0" xfId="0" applyNumberFormat="1" applyFont="1" applyFill="1" applyAlignment="1" applyProtection="1">
      <alignment horizontal="right"/>
      <protection locked="0"/>
    </xf>
    <xf numFmtId="180" fontId="1" fillId="0" borderId="0" xfId="0" applyNumberFormat="1" applyFont="1" applyFill="1" applyAlignment="1" applyProtection="1">
      <alignment horizontal="right"/>
      <protection locked="0"/>
    </xf>
    <xf numFmtId="180" fontId="6" fillId="0" borderId="0" xfId="0" applyNumberFormat="1" applyFont="1" applyFill="1" applyAlignment="1" applyProtection="1">
      <alignment horizontal="right"/>
      <protection locked="0"/>
    </xf>
    <xf numFmtId="180" fontId="1" fillId="0" borderId="0" xfId="0" applyNumberFormat="1" applyFont="1" applyFill="1" applyBorder="1" applyAlignment="1" applyProtection="1">
      <alignment horizontal="right"/>
      <protection locked="0"/>
    </xf>
    <xf numFmtId="180" fontId="1" fillId="0" borderId="2" xfId="0" applyNumberFormat="1" applyFont="1" applyFill="1" applyBorder="1" applyAlignment="1" applyProtection="1">
      <alignment horizontal="right"/>
      <protection locked="0"/>
    </xf>
    <xf numFmtId="180" fontId="1" fillId="0" borderId="16" xfId="0" applyNumberFormat="1" applyFont="1" applyFill="1" applyBorder="1" applyAlignment="1" applyProtection="1">
      <alignment horizontal="right"/>
      <protection locked="0"/>
    </xf>
    <xf numFmtId="166" fontId="3" fillId="0" borderId="0" xfId="9" applyNumberFormat="1" applyFont="1" applyFill="1" applyAlignment="1" applyProtection="1">
      <alignment horizontal="right"/>
      <protection locked="0"/>
    </xf>
    <xf numFmtId="166" fontId="1" fillId="0" borderId="0" xfId="9" applyNumberFormat="1" applyFont="1" applyFill="1" applyAlignment="1" applyProtection="1">
      <alignment horizontal="right"/>
      <protection locked="0"/>
    </xf>
    <xf numFmtId="180" fontId="1" fillId="0" borderId="0" xfId="0" applyNumberFormat="1" applyFont="1" applyFill="1" applyBorder="1" applyProtection="1">
      <protection locked="0"/>
    </xf>
    <xf numFmtId="166" fontId="1" fillId="0" borderId="16" xfId="9" applyNumberFormat="1" applyFont="1" applyFill="1" applyBorder="1" applyAlignment="1" applyProtection="1">
      <alignment horizontal="right"/>
      <protection locked="0"/>
    </xf>
    <xf numFmtId="0" fontId="3" fillId="0" borderId="0" xfId="0" applyFont="1" applyFill="1" applyBorder="1" applyProtection="1">
      <protection locked="0"/>
    </xf>
    <xf numFmtId="172" fontId="7" fillId="0" borderId="0" xfId="1" applyNumberFormat="1" applyFont="1" applyFill="1" applyBorder="1" applyProtection="1">
      <protection locked="0"/>
    </xf>
    <xf numFmtId="172" fontId="31" fillId="0" borderId="0" xfId="1" applyNumberFormat="1" applyFont="1" applyFill="1" applyBorder="1" applyProtection="1">
      <protection locked="0"/>
    </xf>
    <xf numFmtId="172" fontId="1" fillId="0" borderId="0" xfId="0" applyNumberFormat="1" applyFont="1" applyFill="1" applyProtection="1">
      <protection locked="0"/>
    </xf>
    <xf numFmtId="172" fontId="7" fillId="0" borderId="0" xfId="0" applyNumberFormat="1" applyFont="1" applyFill="1" applyProtection="1">
      <protection locked="0"/>
    </xf>
    <xf numFmtId="172" fontId="1" fillId="0" borderId="13" xfId="1" applyNumberFormat="1" applyFont="1" applyFill="1" applyBorder="1" applyProtection="1">
      <protection locked="0"/>
    </xf>
    <xf numFmtId="172" fontId="1" fillId="0" borderId="14" xfId="1" applyNumberFormat="1" applyFont="1" applyFill="1" applyBorder="1" applyProtection="1">
      <protection locked="0"/>
    </xf>
    <xf numFmtId="0" fontId="7" fillId="0" borderId="0" xfId="0" applyFont="1" applyBorder="1" applyAlignment="1" applyProtection="1">
      <alignment wrapText="1"/>
    </xf>
    <xf numFmtId="0" fontId="33" fillId="0" borderId="0" xfId="0" applyFont="1" applyFill="1"/>
    <xf numFmtId="0" fontId="9" fillId="0" borderId="15" xfId="0" applyFont="1" applyBorder="1" applyProtection="1"/>
    <xf numFmtId="171" fontId="3" fillId="0" borderId="16" xfId="0" applyNumberFormat="1" applyFont="1" applyFill="1" applyBorder="1" applyAlignment="1" applyProtection="1">
      <alignment horizontal="center"/>
    </xf>
    <xf numFmtId="178" fontId="3" fillId="0" borderId="16" xfId="0" applyNumberFormat="1" applyFont="1" applyFill="1" applyBorder="1" applyAlignment="1" applyProtection="1">
      <alignment horizontal="center"/>
    </xf>
    <xf numFmtId="178" fontId="3" fillId="0" borderId="17" xfId="0" applyNumberFormat="1" applyFont="1" applyFill="1" applyBorder="1" applyAlignment="1" applyProtection="1">
      <alignment horizontal="center"/>
    </xf>
    <xf numFmtId="43" fontId="3" fillId="0" borderId="0" xfId="1" applyFont="1" applyBorder="1" applyAlignment="1" applyProtection="1">
      <alignment horizontal="right"/>
    </xf>
    <xf numFmtId="40" fontId="3" fillId="0" borderId="0" xfId="0" applyNumberFormat="1" applyFont="1" applyFill="1" applyBorder="1" applyAlignment="1" applyProtection="1">
      <alignment horizontal="right"/>
      <protection locked="0"/>
    </xf>
    <xf numFmtId="8" fontId="3" fillId="0" borderId="0" xfId="0" applyNumberFormat="1" applyFont="1" applyFill="1" applyBorder="1" applyAlignment="1" applyProtection="1">
      <alignment horizontal="right"/>
      <protection locked="0"/>
    </xf>
    <xf numFmtId="166" fontId="3" fillId="0" borderId="0" xfId="9" applyNumberFormat="1" applyFont="1" applyFill="1" applyBorder="1" applyAlignment="1" applyProtection="1">
      <alignment horizontal="center"/>
    </xf>
    <xf numFmtId="171" fontId="3" fillId="0" borderId="16" xfId="0" applyNumberFormat="1" applyFont="1" applyFill="1" applyBorder="1" applyAlignment="1" applyProtection="1">
      <alignment horizontal="right"/>
    </xf>
    <xf numFmtId="166" fontId="3" fillId="0" borderId="16" xfId="9" applyNumberFormat="1" applyFont="1" applyFill="1" applyBorder="1" applyAlignment="1" applyProtection="1">
      <alignment horizontal="center"/>
    </xf>
    <xf numFmtId="166" fontId="7" fillId="0" borderId="16" xfId="9" applyNumberFormat="1" applyFont="1" applyFill="1" applyBorder="1" applyAlignment="1" applyProtection="1">
      <alignment horizontal="center"/>
    </xf>
    <xf numFmtId="172" fontId="9" fillId="0" borderId="0" xfId="1" applyNumberFormat="1" applyFont="1" applyFill="1" applyBorder="1" applyProtection="1">
      <protection locked="0"/>
    </xf>
    <xf numFmtId="172" fontId="32" fillId="0" borderId="0" xfId="1" applyNumberFormat="1" applyFont="1" applyFill="1" applyBorder="1" applyProtection="1">
      <protection locked="0"/>
    </xf>
    <xf numFmtId="181" fontId="24" fillId="0" borderId="8" xfId="8" applyNumberFormat="1" applyFont="1" applyFill="1" applyBorder="1" applyAlignment="1" applyProtection="1">
      <alignment horizontal="right"/>
      <protection locked="0"/>
    </xf>
    <xf numFmtId="180" fontId="24" fillId="0" borderId="8" xfId="8" applyNumberFormat="1" applyFont="1" applyFill="1" applyBorder="1" applyAlignment="1" applyProtection="1">
      <alignment horizontal="right"/>
      <protection locked="0"/>
    </xf>
    <xf numFmtId="180" fontId="27" fillId="0" borderId="8" xfId="2" applyNumberFormat="1" applyFont="1" applyFill="1" applyBorder="1" applyAlignment="1" applyProtection="1">
      <alignment horizontal="right"/>
      <protection locked="0"/>
    </xf>
    <xf numFmtId="180" fontId="24" fillId="0" borderId="8" xfId="1" applyNumberFormat="1" applyFont="1" applyFill="1" applyBorder="1" applyAlignment="1" applyProtection="1">
      <alignment horizontal="right"/>
      <protection locked="0"/>
    </xf>
    <xf numFmtId="37" fontId="24" fillId="0" borderId="8" xfId="8" applyNumberFormat="1" applyFont="1" applyFill="1" applyBorder="1" applyAlignment="1" applyProtection="1">
      <alignment horizontal="right"/>
      <protection locked="0"/>
    </xf>
    <xf numFmtId="180" fontId="24" fillId="0" borderId="8" xfId="2" applyNumberFormat="1" applyFont="1" applyFill="1" applyBorder="1" applyAlignment="1" applyProtection="1">
      <alignment horizontal="right"/>
      <protection locked="0"/>
    </xf>
    <xf numFmtId="169" fontId="24" fillId="0" borderId="8" xfId="8" applyNumberFormat="1" applyFont="1" applyFill="1" applyBorder="1" applyAlignment="1" applyProtection="1">
      <alignment horizontal="right"/>
      <protection locked="0"/>
    </xf>
    <xf numFmtId="181" fontId="24" fillId="0" borderId="20" xfId="8" applyNumberFormat="1" applyFont="1" applyFill="1" applyBorder="1" applyAlignment="1" applyProtection="1">
      <alignment horizontal="right"/>
      <protection locked="0"/>
    </xf>
    <xf numFmtId="175" fontId="24" fillId="0" borderId="8" xfId="8" applyNumberFormat="1" applyFont="1" applyFill="1" applyBorder="1" applyAlignment="1" applyProtection="1">
      <alignment horizontal="right"/>
      <protection locked="0"/>
    </xf>
    <xf numFmtId="174" fontId="24" fillId="0" borderId="8" xfId="8" applyNumberFormat="1" applyFont="1" applyFill="1" applyBorder="1" applyAlignment="1" applyProtection="1">
      <alignment horizontal="right"/>
      <protection locked="0"/>
    </xf>
    <xf numFmtId="180" fontId="27" fillId="0" borderId="8" xfId="8" applyNumberFormat="1" applyFont="1" applyFill="1" applyBorder="1" applyAlignment="1" applyProtection="1">
      <alignment horizontal="right"/>
      <protection locked="0"/>
    </xf>
    <xf numFmtId="0" fontId="12" fillId="0" borderId="0" xfId="0" applyFont="1" applyBorder="1" applyProtection="1"/>
    <xf numFmtId="0" fontId="9" fillId="0" borderId="6" xfId="0" applyFont="1" applyFill="1" applyBorder="1" applyAlignment="1" applyProtection="1">
      <alignment horizontal="center"/>
    </xf>
    <xf numFmtId="182" fontId="3" fillId="0" borderId="0" xfId="9" applyNumberFormat="1" applyFont="1" applyFill="1" applyBorder="1" applyAlignment="1" applyProtection="1">
      <alignment horizontal="center" vertical="center"/>
    </xf>
    <xf numFmtId="0" fontId="28" fillId="0" borderId="0" xfId="0" applyFont="1" applyFill="1" applyBorder="1" applyProtection="1"/>
    <xf numFmtId="0" fontId="36" fillId="0" borderId="0" xfId="0" applyFont="1" applyFill="1" applyProtection="1"/>
    <xf numFmtId="0" fontId="3" fillId="0" borderId="0" xfId="14" applyProtection="1"/>
    <xf numFmtId="0" fontId="3" fillId="0" borderId="0" xfId="14" applyFill="1" applyProtection="1"/>
    <xf numFmtId="164" fontId="1" fillId="0" borderId="0" xfId="14" applyNumberFormat="1" applyFont="1" applyFill="1" applyAlignment="1" applyProtection="1">
      <alignment horizontal="center"/>
    </xf>
    <xf numFmtId="0" fontId="3" fillId="0" borderId="0" xfId="14" applyBorder="1" applyProtection="1"/>
    <xf numFmtId="183" fontId="28" fillId="0" borderId="0" xfId="14" applyNumberFormat="1" applyFont="1" applyFill="1" applyAlignment="1" applyProtection="1">
      <alignment horizontal="center"/>
    </xf>
    <xf numFmtId="0" fontId="1" fillId="0" borderId="0" xfId="14" applyFont="1" applyBorder="1" applyAlignment="1" applyProtection="1">
      <alignment horizontal="center"/>
    </xf>
    <xf numFmtId="0" fontId="1" fillId="0" borderId="0" xfId="14" applyFont="1" applyProtection="1"/>
    <xf numFmtId="0" fontId="3" fillId="0" borderId="2" xfId="14" applyFill="1" applyBorder="1" applyProtection="1"/>
    <xf numFmtId="0" fontId="3" fillId="0" borderId="2" xfId="14" applyBorder="1" applyProtection="1"/>
    <xf numFmtId="0" fontId="1" fillId="0" borderId="0" xfId="14" applyFont="1" applyBorder="1" applyProtection="1"/>
    <xf numFmtId="0" fontId="1" fillId="0" borderId="0" xfId="14" applyFont="1" applyAlignment="1" applyProtection="1">
      <alignment horizontal="center"/>
    </xf>
    <xf numFmtId="0" fontId="1" fillId="0" borderId="0" xfId="14" applyFont="1" applyFill="1" applyBorder="1" applyProtection="1"/>
    <xf numFmtId="0" fontId="1" fillId="0" borderId="2" xfId="14" applyFont="1" applyFill="1" applyBorder="1" applyAlignment="1" applyProtection="1">
      <alignment horizontal="center"/>
    </xf>
    <xf numFmtId="0" fontId="1" fillId="0" borderId="2" xfId="14" applyFont="1" applyBorder="1" applyAlignment="1" applyProtection="1">
      <alignment horizontal="center"/>
    </xf>
    <xf numFmtId="0" fontId="1" fillId="0" borderId="0" xfId="14" applyFont="1" applyFill="1" applyBorder="1" applyAlignment="1" applyProtection="1">
      <alignment horizontal="center"/>
    </xf>
    <xf numFmtId="164" fontId="1" fillId="0" borderId="0" xfId="14" applyNumberFormat="1" applyFont="1" applyFill="1" applyProtection="1"/>
    <xf numFmtId="164" fontId="3" fillId="0" borderId="0" xfId="14" applyNumberFormat="1" applyProtection="1"/>
    <xf numFmtId="184" fontId="1" fillId="0" borderId="0" xfId="14" applyNumberFormat="1" applyFont="1" applyFill="1" applyProtection="1"/>
    <xf numFmtId="184" fontId="3" fillId="0" borderId="0" xfId="14" applyNumberFormat="1" applyFill="1" applyProtection="1"/>
    <xf numFmtId="184" fontId="3" fillId="0" borderId="0" xfId="14" applyNumberFormat="1" applyFill="1" applyBorder="1" applyProtection="1"/>
    <xf numFmtId="164" fontId="3" fillId="0" borderId="0" xfId="14" applyNumberFormat="1" applyFill="1" applyProtection="1"/>
    <xf numFmtId="180" fontId="1" fillId="0" borderId="0" xfId="14" applyNumberFormat="1" applyFont="1" applyFill="1" applyProtection="1"/>
    <xf numFmtId="180" fontId="3" fillId="0" borderId="0" xfId="14" applyNumberFormat="1" applyFill="1" applyProtection="1"/>
    <xf numFmtId="166" fontId="3" fillId="0" borderId="0" xfId="14" applyNumberFormat="1" applyFill="1" applyBorder="1" applyProtection="1"/>
    <xf numFmtId="164" fontId="1" fillId="0" borderId="0" xfId="14" applyNumberFormat="1" applyFont="1" applyProtection="1"/>
    <xf numFmtId="180" fontId="3" fillId="0" borderId="0" xfId="14" applyNumberFormat="1" applyFont="1" applyFill="1" applyProtection="1"/>
    <xf numFmtId="165" fontId="2" fillId="0" borderId="0" xfId="14" applyNumberFormat="1" applyFont="1" applyFill="1" applyProtection="1"/>
    <xf numFmtId="165" fontId="2" fillId="0" borderId="0" xfId="14" applyNumberFormat="1" applyFont="1" applyProtection="1"/>
    <xf numFmtId="165" fontId="10" fillId="0" borderId="0" xfId="14" applyNumberFormat="1" applyFont="1" applyFill="1" applyProtection="1"/>
    <xf numFmtId="0" fontId="1" fillId="0" borderId="0" xfId="14" applyFont="1" applyFill="1" applyProtection="1"/>
    <xf numFmtId="0" fontId="3" fillId="0" borderId="0" xfId="14" applyFont="1" applyFill="1" applyProtection="1"/>
    <xf numFmtId="170" fontId="1" fillId="0" borderId="0" xfId="14" applyNumberFormat="1" applyFont="1" applyFill="1" applyProtection="1"/>
    <xf numFmtId="170" fontId="3" fillId="0" borderId="0" xfId="14" applyNumberFormat="1" applyFont="1" applyFill="1" applyProtection="1"/>
    <xf numFmtId="164" fontId="3" fillId="0" borderId="0" xfId="14" applyNumberFormat="1" applyFont="1" applyFill="1" applyProtection="1"/>
    <xf numFmtId="165" fontId="38" fillId="0" borderId="0" xfId="14" applyNumberFormat="1" applyFont="1" applyFill="1" applyProtection="1"/>
    <xf numFmtId="165" fontId="5" fillId="0" borderId="0" xfId="14" applyNumberFormat="1" applyFont="1" applyFill="1" applyProtection="1"/>
    <xf numFmtId="8" fontId="1" fillId="0" borderId="0" xfId="14" applyNumberFormat="1" applyFont="1" applyFill="1" applyProtection="1"/>
    <xf numFmtId="8" fontId="3" fillId="0" borderId="0" xfId="14" applyNumberFormat="1" applyProtection="1"/>
    <xf numFmtId="4" fontId="1" fillId="0" borderId="0" xfId="14" applyNumberFormat="1" applyFont="1" applyFill="1" applyAlignment="1" applyProtection="1"/>
    <xf numFmtId="39" fontId="3" fillId="0" borderId="0" xfId="14" applyNumberFormat="1" applyFill="1" applyAlignment="1" applyProtection="1"/>
    <xf numFmtId="4" fontId="3" fillId="0" borderId="0" xfId="14" applyNumberFormat="1" applyFill="1" applyAlignment="1" applyProtection="1"/>
    <xf numFmtId="4" fontId="3" fillId="0" borderId="0" xfId="14" applyNumberFormat="1" applyFill="1" applyBorder="1" applyProtection="1"/>
    <xf numFmtId="39" fontId="0" fillId="0" borderId="0" xfId="1" applyNumberFormat="1" applyFont="1" applyFill="1" applyProtection="1"/>
    <xf numFmtId="180" fontId="4" fillId="0" borderId="0" xfId="14" applyNumberFormat="1" applyFont="1" applyFill="1" applyProtection="1"/>
    <xf numFmtId="44" fontId="3" fillId="0" borderId="0" xfId="14" applyNumberFormat="1" applyFill="1" applyAlignment="1" applyProtection="1"/>
    <xf numFmtId="164" fontId="4" fillId="0" borderId="0" xfId="14" applyNumberFormat="1" applyFont="1" applyFill="1" applyProtection="1"/>
    <xf numFmtId="3" fontId="3" fillId="0" borderId="0" xfId="14" applyNumberFormat="1" applyFill="1" applyProtection="1"/>
    <xf numFmtId="170" fontId="4" fillId="0" borderId="0" xfId="14" applyNumberFormat="1" applyFont="1" applyFill="1" applyProtection="1"/>
    <xf numFmtId="3" fontId="3" fillId="0" borderId="0" xfId="14" applyNumberFormat="1" applyProtection="1"/>
    <xf numFmtId="165" fontId="5" fillId="0" borderId="0" xfId="14" applyNumberFormat="1" applyFont="1" applyProtection="1"/>
    <xf numFmtId="165" fontId="3" fillId="0" borderId="0" xfId="14" applyNumberFormat="1" applyFont="1" applyProtection="1"/>
    <xf numFmtId="180" fontId="3" fillId="0" borderId="0" xfId="14" applyNumberFormat="1" applyProtection="1"/>
    <xf numFmtId="170" fontId="3" fillId="0" borderId="0" xfId="14" applyNumberFormat="1" applyProtection="1"/>
    <xf numFmtId="0" fontId="3" fillId="0" borderId="0" xfId="14" applyFill="1" applyProtection="1">
      <protection locked="0"/>
    </xf>
    <xf numFmtId="0" fontId="3" fillId="0" borderId="0" xfId="14" applyFill="1" applyBorder="1" applyProtection="1"/>
    <xf numFmtId="0" fontId="1" fillId="0" borderId="0" xfId="14" applyFont="1" applyFill="1" applyAlignment="1" applyProtection="1">
      <alignment horizontal="center"/>
    </xf>
    <xf numFmtId="8" fontId="3" fillId="0" borderId="0" xfId="14" applyNumberFormat="1" applyFill="1" applyProtection="1"/>
    <xf numFmtId="0" fontId="1" fillId="5" borderId="0" xfId="14" applyFont="1" applyFill="1" applyBorder="1" applyAlignment="1" applyProtection="1">
      <alignment horizontal="center"/>
    </xf>
    <xf numFmtId="0" fontId="3" fillId="5" borderId="2" xfId="14" applyFill="1" applyBorder="1" applyProtection="1"/>
    <xf numFmtId="0" fontId="3" fillId="5" borderId="0" xfId="14" applyFill="1" applyBorder="1" applyProtection="1"/>
    <xf numFmtId="0" fontId="1" fillId="5" borderId="0" xfId="14" applyFont="1" applyFill="1" applyBorder="1" applyProtection="1"/>
    <xf numFmtId="0" fontId="1" fillId="5" borderId="2" xfId="14" applyFont="1" applyFill="1" applyBorder="1" applyAlignment="1" applyProtection="1">
      <alignment horizontal="center"/>
    </xf>
    <xf numFmtId="164" fontId="1" fillId="5" borderId="0" xfId="14" applyNumberFormat="1" applyFont="1" applyFill="1" applyProtection="1"/>
    <xf numFmtId="180" fontId="1" fillId="5" borderId="0" xfId="14" applyNumberFormat="1" applyFont="1" applyFill="1" applyBorder="1" applyProtection="1"/>
    <xf numFmtId="180" fontId="3" fillId="5" borderId="0" xfId="14" applyNumberFormat="1" applyFill="1" applyBorder="1" applyProtection="1"/>
    <xf numFmtId="180" fontId="3" fillId="5" borderId="0" xfId="14" applyNumberFormat="1" applyFill="1" applyBorder="1" applyProtection="1">
      <protection locked="0"/>
    </xf>
    <xf numFmtId="180" fontId="3" fillId="5" borderId="0" xfId="14" applyNumberFormat="1" applyFont="1" applyFill="1" applyBorder="1" applyProtection="1">
      <protection locked="0"/>
    </xf>
    <xf numFmtId="0" fontId="3" fillId="5" borderId="5" xfId="14" applyFill="1" applyBorder="1" applyProtection="1"/>
    <xf numFmtId="0" fontId="3" fillId="5" borderId="18" xfId="14" applyFill="1" applyBorder="1" applyProtection="1"/>
    <xf numFmtId="164" fontId="1" fillId="5" borderId="18" xfId="14" applyNumberFormat="1" applyFont="1" applyFill="1" applyBorder="1" applyAlignment="1" applyProtection="1">
      <alignment horizontal="center"/>
    </xf>
    <xf numFmtId="0" fontId="3" fillId="5" borderId="23" xfId="14" applyFill="1" applyBorder="1" applyProtection="1"/>
    <xf numFmtId="0" fontId="3" fillId="5" borderId="6" xfId="14" applyFill="1" applyBorder="1" applyProtection="1"/>
    <xf numFmtId="0" fontId="1" fillId="5" borderId="12" xfId="14" applyFont="1" applyFill="1" applyBorder="1" applyAlignment="1" applyProtection="1">
      <alignment horizontal="center"/>
    </xf>
    <xf numFmtId="0" fontId="1" fillId="5" borderId="6" xfId="14" applyFont="1" applyFill="1" applyBorder="1" applyProtection="1"/>
    <xf numFmtId="0" fontId="3" fillId="5" borderId="25" xfId="14" applyFill="1" applyBorder="1" applyProtection="1"/>
    <xf numFmtId="0" fontId="1" fillId="5" borderId="25" xfId="14" applyFont="1" applyFill="1" applyBorder="1" applyAlignment="1" applyProtection="1">
      <alignment horizontal="center"/>
    </xf>
    <xf numFmtId="164" fontId="1" fillId="5" borderId="6" xfId="14" applyNumberFormat="1" applyFont="1" applyFill="1" applyBorder="1" applyProtection="1"/>
    <xf numFmtId="164" fontId="1" fillId="5" borderId="0" xfId="14" applyNumberFormat="1" applyFont="1" applyFill="1" applyBorder="1" applyProtection="1"/>
    <xf numFmtId="164" fontId="3" fillId="5" borderId="0" xfId="14" applyNumberFormat="1" applyFill="1" applyBorder="1" applyProtection="1"/>
    <xf numFmtId="184" fontId="1" fillId="5" borderId="0" xfId="14" applyNumberFormat="1" applyFont="1" applyFill="1" applyBorder="1" applyProtection="1"/>
    <xf numFmtId="172" fontId="0" fillId="5" borderId="0" xfId="1" applyNumberFormat="1" applyFont="1" applyFill="1" applyBorder="1" applyProtection="1"/>
    <xf numFmtId="184" fontId="3" fillId="5" borderId="0" xfId="14" applyNumberFormat="1" applyFill="1" applyBorder="1" applyProtection="1">
      <protection locked="0"/>
    </xf>
    <xf numFmtId="184" fontId="3" fillId="5" borderId="0" xfId="14" applyNumberFormat="1" applyFill="1" applyBorder="1" applyProtection="1"/>
    <xf numFmtId="184" fontId="3" fillId="5" borderId="12" xfId="14" applyNumberFormat="1" applyFill="1" applyBorder="1" applyProtection="1"/>
    <xf numFmtId="166" fontId="3" fillId="5" borderId="0" xfId="14" applyNumberFormat="1" applyFill="1" applyBorder="1" applyProtection="1"/>
    <xf numFmtId="180" fontId="3" fillId="5" borderId="12" xfId="14" applyNumberFormat="1" applyFill="1" applyBorder="1" applyProtection="1"/>
    <xf numFmtId="180" fontId="3" fillId="5" borderId="12" xfId="14" applyNumberFormat="1" applyFont="1" applyFill="1" applyBorder="1" applyProtection="1"/>
    <xf numFmtId="165" fontId="2" fillId="5" borderId="6" xfId="14" applyNumberFormat="1" applyFont="1" applyFill="1" applyBorder="1" applyProtection="1"/>
    <xf numFmtId="165" fontId="2" fillId="5" borderId="0" xfId="14" applyNumberFormat="1" applyFont="1" applyFill="1" applyBorder="1" applyProtection="1"/>
    <xf numFmtId="165" fontId="10" fillId="5" borderId="0" xfId="14" applyNumberFormat="1" applyFont="1" applyFill="1" applyBorder="1" applyProtection="1"/>
    <xf numFmtId="165" fontId="2" fillId="5" borderId="0" xfId="14" applyNumberFormat="1" applyFont="1" applyFill="1" applyBorder="1" applyProtection="1">
      <protection locked="0"/>
    </xf>
    <xf numFmtId="165" fontId="2" fillId="5" borderId="12" xfId="14" applyNumberFormat="1" applyFont="1" applyFill="1" applyBorder="1" applyProtection="1"/>
    <xf numFmtId="0" fontId="3" fillId="5" borderId="0" xfId="14" applyFont="1" applyFill="1" applyBorder="1" applyProtection="1"/>
    <xf numFmtId="0" fontId="3" fillId="5" borderId="12" xfId="14" applyFont="1" applyFill="1" applyBorder="1" applyProtection="1"/>
    <xf numFmtId="172" fontId="1" fillId="5" borderId="0" xfId="1" applyNumberFormat="1" applyFont="1" applyFill="1" applyBorder="1" applyProtection="1"/>
    <xf numFmtId="0" fontId="3" fillId="5" borderId="0" xfId="14" applyFont="1" applyFill="1" applyBorder="1" applyProtection="1">
      <protection locked="0"/>
    </xf>
    <xf numFmtId="172" fontId="3" fillId="5" borderId="0" xfId="1" applyNumberFormat="1" applyFont="1" applyFill="1" applyBorder="1" applyProtection="1"/>
    <xf numFmtId="172" fontId="3" fillId="5" borderId="12" xfId="1" applyNumberFormat="1" applyFont="1" applyFill="1" applyBorder="1" applyProtection="1"/>
    <xf numFmtId="172" fontId="0" fillId="5" borderId="12" xfId="1" applyNumberFormat="1" applyFont="1" applyFill="1" applyBorder="1" applyProtection="1"/>
    <xf numFmtId="170" fontId="1" fillId="5" borderId="0" xfId="14" applyNumberFormat="1" applyFont="1" applyFill="1" applyBorder="1" applyProtection="1"/>
    <xf numFmtId="170" fontId="3" fillId="5" borderId="0" xfId="14" applyNumberFormat="1" applyFont="1" applyFill="1" applyBorder="1" applyProtection="1">
      <protection locked="0"/>
    </xf>
    <xf numFmtId="170" fontId="3" fillId="5" borderId="12" xfId="14" applyNumberFormat="1" applyFont="1" applyFill="1" applyBorder="1" applyProtection="1"/>
    <xf numFmtId="164" fontId="3" fillId="5" borderId="6" xfId="14" applyNumberFormat="1" applyFill="1" applyBorder="1" applyProtection="1"/>
    <xf numFmtId="164" fontId="3" fillId="5" borderId="0" xfId="14" applyNumberFormat="1" applyFont="1" applyFill="1" applyBorder="1" applyProtection="1">
      <protection locked="0"/>
    </xf>
    <xf numFmtId="164" fontId="3" fillId="5" borderId="0" xfId="14" applyNumberFormat="1" applyFont="1" applyFill="1" applyBorder="1" applyProtection="1"/>
    <xf numFmtId="164" fontId="3" fillId="5" borderId="12" xfId="14" applyNumberFormat="1" applyFont="1" applyFill="1" applyBorder="1" applyProtection="1"/>
    <xf numFmtId="165" fontId="38" fillId="5" borderId="0" xfId="14" applyNumberFormat="1" applyFont="1" applyFill="1" applyBorder="1" applyProtection="1"/>
    <xf numFmtId="165" fontId="5" fillId="5" borderId="0" xfId="14" applyNumberFormat="1" applyFont="1" applyFill="1" applyBorder="1" applyProtection="1">
      <protection locked="0"/>
    </xf>
    <xf numFmtId="165" fontId="5" fillId="5" borderId="0" xfId="14" applyNumberFormat="1" applyFont="1" applyFill="1" applyBorder="1" applyProtection="1"/>
    <xf numFmtId="165" fontId="5" fillId="5" borderId="12" xfId="14" applyNumberFormat="1" applyFont="1" applyFill="1" applyBorder="1" applyProtection="1"/>
    <xf numFmtId="180" fontId="3" fillId="5" borderId="0" xfId="14" applyNumberFormat="1" applyFont="1" applyFill="1" applyBorder="1" applyProtection="1"/>
    <xf numFmtId="8" fontId="1" fillId="5" borderId="15" xfId="14" applyNumberFormat="1" applyFont="1" applyFill="1" applyBorder="1" applyProtection="1"/>
    <xf numFmtId="8" fontId="3" fillId="5" borderId="16" xfId="14" applyNumberFormat="1" applyFill="1" applyBorder="1" applyProtection="1"/>
    <xf numFmtId="4" fontId="1" fillId="5" borderId="16" xfId="14" applyNumberFormat="1" applyFont="1" applyFill="1" applyBorder="1" applyAlignment="1" applyProtection="1"/>
    <xf numFmtId="39" fontId="0" fillId="5" borderId="16" xfId="1" applyNumberFormat="1" applyFont="1" applyFill="1" applyBorder="1" applyProtection="1"/>
    <xf numFmtId="4" fontId="3" fillId="5" borderId="16" xfId="14" applyNumberFormat="1" applyFill="1" applyBorder="1" applyAlignment="1" applyProtection="1">
      <protection locked="0"/>
    </xf>
    <xf numFmtId="4" fontId="3" fillId="5" borderId="16" xfId="14" applyNumberFormat="1" applyFill="1" applyBorder="1" applyProtection="1"/>
    <xf numFmtId="4" fontId="3" fillId="5" borderId="17" xfId="14" applyNumberFormat="1" applyFill="1" applyBorder="1" applyAlignment="1" applyProtection="1"/>
    <xf numFmtId="183" fontId="28" fillId="5" borderId="0" xfId="14" applyNumberFormat="1" applyFont="1" applyFill="1" applyBorder="1" applyAlignment="1" applyProtection="1">
      <alignment horizontal="center"/>
    </xf>
    <xf numFmtId="0" fontId="3" fillId="5" borderId="16" xfId="14" applyFill="1" applyBorder="1" applyProtection="1"/>
    <xf numFmtId="166" fontId="31" fillId="0" borderId="0" xfId="0" applyNumberFormat="1" applyFont="1" applyFill="1" applyProtection="1"/>
    <xf numFmtId="166" fontId="0" fillId="0" borderId="0" xfId="0" applyNumberFormat="1" applyFill="1" applyBorder="1" applyProtection="1"/>
    <xf numFmtId="164" fontId="0" fillId="0" borderId="0" xfId="0" applyNumberFormat="1" applyFill="1" applyBorder="1" applyAlignment="1" applyProtection="1">
      <alignment horizontal="left" wrapText="1" indent="1"/>
    </xf>
    <xf numFmtId="164" fontId="0" fillId="0" borderId="0" xfId="0" applyNumberFormat="1" applyFill="1" applyBorder="1" applyAlignment="1" applyProtection="1">
      <alignment horizontal="left" wrapText="1"/>
    </xf>
    <xf numFmtId="170" fontId="4" fillId="0" borderId="0" xfId="0" applyNumberFormat="1" applyFont="1" applyFill="1" applyBorder="1" applyProtection="1"/>
    <xf numFmtId="180" fontId="4" fillId="0" borderId="0" xfId="0" applyNumberFormat="1" applyFont="1" applyFill="1" applyBorder="1" applyProtection="1"/>
    <xf numFmtId="166" fontId="3" fillId="0" borderId="0" xfId="0" applyNumberFormat="1" applyFont="1" applyFill="1" applyBorder="1" applyAlignment="1" applyProtection="1">
      <alignment horizontal="right"/>
    </xf>
    <xf numFmtId="0" fontId="1" fillId="0" borderId="13" xfId="0" applyFont="1" applyFill="1" applyBorder="1" applyProtection="1"/>
    <xf numFmtId="0" fontId="1" fillId="0" borderId="13" xfId="0" applyFont="1" applyFill="1" applyBorder="1" applyAlignment="1" applyProtection="1">
      <alignment horizontal="right"/>
    </xf>
    <xf numFmtId="180" fontId="1" fillId="0" borderId="13" xfId="0" applyNumberFormat="1" applyFont="1" applyFill="1" applyBorder="1" applyAlignment="1" applyProtection="1">
      <alignment horizontal="right"/>
      <protection locked="0"/>
    </xf>
    <xf numFmtId="180" fontId="1" fillId="0" borderId="13" xfId="0" applyNumberFormat="1" applyFont="1" applyFill="1" applyBorder="1" applyProtection="1"/>
    <xf numFmtId="0" fontId="0" fillId="0" borderId="13" xfId="0" applyFill="1" applyBorder="1" applyProtection="1"/>
    <xf numFmtId="0" fontId="1" fillId="0" borderId="16" xfId="0" applyFont="1" applyFill="1" applyBorder="1" applyProtection="1"/>
    <xf numFmtId="180" fontId="1" fillId="0" borderId="13" xfId="0" applyNumberFormat="1" applyFont="1" applyFill="1" applyBorder="1" applyProtection="1">
      <protection locked="0"/>
    </xf>
    <xf numFmtId="178" fontId="1" fillId="0" borderId="16" xfId="9" applyNumberFormat="1" applyFont="1" applyFill="1" applyBorder="1" applyProtection="1">
      <protection locked="0"/>
    </xf>
    <xf numFmtId="180" fontId="3" fillId="6" borderId="0" xfId="0" applyNumberFormat="1" applyFont="1" applyFill="1" applyProtection="1"/>
    <xf numFmtId="180" fontId="6" fillId="6" borderId="0" xfId="0" applyNumberFormat="1" applyFont="1" applyFill="1" applyAlignment="1" applyProtection="1">
      <alignment horizontal="center"/>
    </xf>
    <xf numFmtId="180" fontId="1" fillId="6" borderId="0" xfId="0" applyNumberFormat="1" applyFont="1" applyFill="1" applyBorder="1" applyProtection="1"/>
    <xf numFmtId="180" fontId="4" fillId="6" borderId="0" xfId="0" applyNumberFormat="1" applyFont="1" applyFill="1" applyProtection="1"/>
    <xf numFmtId="180" fontId="1" fillId="6" borderId="0" xfId="0" applyNumberFormat="1" applyFont="1" applyFill="1" applyProtection="1"/>
    <xf numFmtId="180" fontId="1" fillId="6" borderId="13" xfId="0" applyNumberFormat="1" applyFont="1" applyFill="1" applyBorder="1" applyProtection="1"/>
    <xf numFmtId="166" fontId="1" fillId="6" borderId="16" xfId="9" applyNumberFormat="1" applyFont="1" applyFill="1" applyBorder="1" applyAlignment="1" applyProtection="1">
      <alignment horizontal="right"/>
    </xf>
    <xf numFmtId="180" fontId="1" fillId="6" borderId="16" xfId="0" applyNumberFormat="1" applyFont="1" applyFill="1" applyBorder="1" applyProtection="1"/>
    <xf numFmtId="0" fontId="22" fillId="0" borderId="0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right"/>
    </xf>
    <xf numFmtId="43" fontId="0" fillId="5" borderId="16" xfId="1" applyNumberFormat="1" applyFont="1" applyFill="1" applyBorder="1" applyProtection="1"/>
    <xf numFmtId="0" fontId="1" fillId="0" borderId="6" xfId="0" applyFont="1" applyFill="1" applyBorder="1" applyAlignment="1" applyProtection="1">
      <alignment horizontal="center"/>
    </xf>
    <xf numFmtId="175" fontId="25" fillId="0" borderId="0" xfId="8" applyNumberFormat="1" applyFont="1" applyAlignment="1" applyProtection="1">
      <alignment horizontal="left"/>
    </xf>
    <xf numFmtId="175" fontId="24" fillId="0" borderId="0" xfId="8" applyNumberFormat="1" applyFont="1" applyAlignment="1" applyProtection="1">
      <alignment horizontal="left" indent="1"/>
    </xf>
    <xf numFmtId="169" fontId="24" fillId="0" borderId="0" xfId="8" applyNumberFormat="1" applyFont="1" applyAlignment="1" applyProtection="1">
      <alignment horizontal="left" indent="1"/>
    </xf>
    <xf numFmtId="173" fontId="24" fillId="0" borderId="0" xfId="8" applyNumberFormat="1" applyFont="1" applyAlignment="1" applyProtection="1">
      <alignment horizontal="left" indent="1"/>
    </xf>
    <xf numFmtId="174" fontId="24" fillId="0" borderId="0" xfId="8" applyNumberFormat="1" applyFont="1" applyAlignment="1" applyProtection="1">
      <alignment horizontal="left" indent="1"/>
    </xf>
    <xf numFmtId="0" fontId="25" fillId="0" borderId="11" xfId="8" applyFont="1" applyFill="1" applyBorder="1" applyAlignment="1" applyProtection="1">
      <alignment horizontal="center"/>
    </xf>
    <xf numFmtId="0" fontId="25" fillId="0" borderId="2" xfId="8" applyFont="1" applyFill="1" applyBorder="1" applyAlignment="1" applyProtection="1">
      <alignment horizontal="center"/>
    </xf>
    <xf numFmtId="0" fontId="25" fillId="0" borderId="2" xfId="8" applyFont="1" applyBorder="1" applyAlignment="1" applyProtection="1">
      <alignment horizontal="center"/>
    </xf>
    <xf numFmtId="0" fontId="25" fillId="0" borderId="7" xfId="8" applyFont="1" applyBorder="1" applyAlignment="1" applyProtection="1">
      <alignment horizontal="center"/>
    </xf>
    <xf numFmtId="174" fontId="29" fillId="0" borderId="0" xfId="8" applyNumberFormat="1" applyFont="1" applyFill="1" applyAlignment="1" applyProtection="1">
      <alignment horizontal="left" wrapText="1"/>
    </xf>
    <xf numFmtId="181" fontId="24" fillId="0" borderId="0" xfId="8" applyNumberFormat="1" applyFont="1" applyFill="1" applyBorder="1" applyAlignment="1" applyProtection="1">
      <alignment horizontal="right"/>
      <protection locked="0"/>
    </xf>
    <xf numFmtId="180" fontId="24" fillId="0" borderId="0" xfId="8" applyNumberFormat="1" applyFont="1" applyFill="1" applyBorder="1" applyAlignment="1" applyProtection="1">
      <alignment horizontal="right"/>
      <protection locked="0"/>
    </xf>
    <xf numFmtId="180" fontId="27" fillId="0" borderId="0" xfId="2" applyNumberFormat="1" applyFont="1" applyFill="1" applyBorder="1" applyAlignment="1" applyProtection="1">
      <alignment horizontal="right"/>
      <protection locked="0"/>
    </xf>
    <xf numFmtId="180" fontId="24" fillId="0" borderId="0" xfId="1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Alignment="1" applyProtection="1">
      <alignment horizontal="right"/>
      <protection locked="0"/>
    </xf>
    <xf numFmtId="180" fontId="24" fillId="0" borderId="0" xfId="2" applyNumberFormat="1" applyFont="1" applyFill="1" applyBorder="1" applyAlignment="1" applyProtection="1">
      <alignment horizontal="right"/>
      <protection locked="0"/>
    </xf>
    <xf numFmtId="169" fontId="24" fillId="0" borderId="0" xfId="8" applyNumberFormat="1" applyFont="1" applyFill="1" applyBorder="1" applyAlignment="1" applyProtection="1">
      <alignment horizontal="right"/>
      <protection locked="0"/>
    </xf>
    <xf numFmtId="181" fontId="24" fillId="0" borderId="10" xfId="8" applyNumberFormat="1" applyFont="1" applyFill="1" applyBorder="1" applyAlignment="1" applyProtection="1">
      <alignment horizontal="right"/>
      <protection locked="0"/>
    </xf>
    <xf numFmtId="175" fontId="24" fillId="0" borderId="0" xfId="8" applyNumberFormat="1" applyFont="1" applyFill="1" applyBorder="1" applyAlignment="1" applyProtection="1">
      <alignment horizontal="right"/>
      <protection locked="0"/>
    </xf>
    <xf numFmtId="174" fontId="24" fillId="0" borderId="0" xfId="8" applyNumberFormat="1" applyFont="1" applyFill="1" applyBorder="1" applyAlignment="1" applyProtection="1">
      <alignment horizontal="right"/>
      <protection locked="0"/>
    </xf>
    <xf numFmtId="180" fontId="27" fillId="0" borderId="0" xfId="8" applyNumberFormat="1" applyFont="1" applyFill="1" applyBorder="1" applyAlignment="1" applyProtection="1">
      <alignment horizontal="right"/>
      <protection locked="0"/>
    </xf>
    <xf numFmtId="4" fontId="3" fillId="0" borderId="0" xfId="14" applyNumberFormat="1" applyFill="1" applyProtection="1"/>
    <xf numFmtId="186" fontId="3" fillId="0" borderId="0" xfId="0" applyNumberFormat="1" applyFont="1" applyFill="1" applyAlignment="1" applyProtection="1">
      <alignment horizontal="right"/>
      <protection locked="0"/>
    </xf>
    <xf numFmtId="0" fontId="30" fillId="0" borderId="5" xfId="0" applyFont="1" applyBorder="1" applyAlignment="1" applyProtection="1">
      <alignment wrapText="1"/>
    </xf>
    <xf numFmtId="172" fontId="3" fillId="0" borderId="0" xfId="1" applyNumberFormat="1" applyFont="1" applyFill="1" applyAlignment="1" applyProtection="1">
      <alignment horizontal="right"/>
    </xf>
    <xf numFmtId="180" fontId="0" fillId="0" borderId="0" xfId="0" applyNumberFormat="1" applyFill="1" applyProtection="1">
      <protection locked="0"/>
    </xf>
    <xf numFmtId="166" fontId="0" fillId="0" borderId="0" xfId="0" applyNumberFormat="1" applyFill="1" applyProtection="1">
      <protection locked="0"/>
    </xf>
    <xf numFmtId="180" fontId="4" fillId="0" borderId="0" xfId="0" applyNumberFormat="1" applyFont="1" applyFill="1" applyProtection="1">
      <protection locked="0"/>
    </xf>
    <xf numFmtId="164" fontId="4" fillId="0" borderId="0" xfId="0" applyNumberFormat="1" applyFont="1" applyFill="1" applyProtection="1">
      <protection locked="0"/>
    </xf>
    <xf numFmtId="180" fontId="3" fillId="0" borderId="0" xfId="1" applyNumberFormat="1" applyFill="1" applyProtection="1">
      <protection locked="0"/>
    </xf>
    <xf numFmtId="165" fontId="2" fillId="0" borderId="0" xfId="0" applyNumberFormat="1" applyFont="1" applyFill="1" applyProtection="1">
      <protection locked="0"/>
    </xf>
    <xf numFmtId="180" fontId="3" fillId="0" borderId="0" xfId="0" applyNumberFormat="1" applyFont="1" applyFill="1" applyProtection="1">
      <protection locked="0"/>
    </xf>
    <xf numFmtId="0" fontId="3" fillId="0" borderId="0" xfId="0" applyFont="1" applyFill="1" applyProtection="1">
      <protection locked="0"/>
    </xf>
    <xf numFmtId="172" fontId="0" fillId="0" borderId="0" xfId="1" applyNumberFormat="1" applyFont="1" applyFill="1" applyProtection="1">
      <protection locked="0"/>
    </xf>
    <xf numFmtId="166" fontId="0" fillId="0" borderId="0" xfId="0" applyNumberFormat="1" applyFill="1" applyAlignment="1" applyProtection="1">
      <alignment horizontal="right"/>
      <protection locked="0"/>
    </xf>
    <xf numFmtId="172" fontId="3" fillId="0" borderId="0" xfId="1" applyNumberFormat="1" applyFont="1" applyFill="1" applyProtection="1">
      <protection locked="0"/>
    </xf>
    <xf numFmtId="172" fontId="31" fillId="0" borderId="0" xfId="1" applyNumberFormat="1" applyFont="1" applyFill="1" applyProtection="1">
      <protection locked="0"/>
    </xf>
    <xf numFmtId="170" fontId="4" fillId="0" borderId="0" xfId="0" applyNumberFormat="1" applyFont="1" applyFill="1" applyProtection="1">
      <protection locked="0"/>
    </xf>
    <xf numFmtId="170" fontId="3" fillId="0" borderId="0" xfId="0" applyNumberFormat="1" applyFont="1" applyFill="1" applyProtection="1">
      <protection locked="0"/>
    </xf>
    <xf numFmtId="164" fontId="3" fillId="0" borderId="0" xfId="0" applyNumberFormat="1" applyFont="1" applyFill="1" applyProtection="1">
      <protection locked="0"/>
    </xf>
    <xf numFmtId="166" fontId="2" fillId="0" borderId="0" xfId="0" applyNumberFormat="1" applyFont="1" applyFill="1" applyProtection="1">
      <protection locked="0"/>
    </xf>
    <xf numFmtId="165" fontId="5" fillId="0" borderId="0" xfId="0" applyNumberFormat="1" applyFont="1" applyFill="1" applyProtection="1">
      <protection locked="0"/>
    </xf>
    <xf numFmtId="168" fontId="0" fillId="0" borderId="0" xfId="0" applyNumberFormat="1" applyFill="1" applyAlignment="1" applyProtection="1">
      <alignment horizontal="center"/>
      <protection locked="0"/>
    </xf>
    <xf numFmtId="44" fontId="0" fillId="0" borderId="0" xfId="0" applyNumberFormat="1" applyFill="1" applyAlignment="1" applyProtection="1">
      <protection locked="0"/>
    </xf>
    <xf numFmtId="0" fontId="0" fillId="0" borderId="0" xfId="0" applyFill="1" applyProtection="1">
      <protection locked="0"/>
    </xf>
    <xf numFmtId="3" fontId="0" fillId="0" borderId="0" xfId="0" applyNumberFormat="1" applyFill="1" applyProtection="1">
      <protection locked="0"/>
    </xf>
    <xf numFmtId="180" fontId="3" fillId="0" borderId="0" xfId="0" applyNumberFormat="1" applyFont="1" applyFill="1" applyBorder="1" applyProtection="1">
      <protection locked="0"/>
    </xf>
    <xf numFmtId="166" fontId="0" fillId="0" borderId="0" xfId="0" applyNumberFormat="1" applyFill="1" applyBorder="1" applyProtection="1">
      <protection locked="0"/>
    </xf>
    <xf numFmtId="180" fontId="4" fillId="0" borderId="0" xfId="0" applyNumberFormat="1" applyFont="1" applyFill="1" applyBorder="1" applyProtection="1">
      <protection locked="0"/>
    </xf>
    <xf numFmtId="166" fontId="3" fillId="0" borderId="0" xfId="0" applyNumberFormat="1" applyFont="1" applyFill="1" applyBorder="1" applyAlignment="1" applyProtection="1">
      <alignment horizontal="right"/>
      <protection locked="0"/>
    </xf>
    <xf numFmtId="43" fontId="0" fillId="0" borderId="0" xfId="1" applyFont="1" applyFill="1" applyBorder="1" applyAlignment="1" applyProtection="1">
      <alignment horizontal="right"/>
      <protection locked="0"/>
    </xf>
    <xf numFmtId="0" fontId="9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7" fontId="1" fillId="0" borderId="12" xfId="0" applyNumberFormat="1" applyFont="1" applyFill="1" applyBorder="1" applyAlignment="1" applyProtection="1">
      <alignment horizontal="right"/>
      <protection locked="0"/>
    </xf>
    <xf numFmtId="43" fontId="3" fillId="0" borderId="12" xfId="1" applyFont="1" applyFill="1" applyBorder="1" applyAlignment="1" applyProtection="1">
      <alignment horizontal="right"/>
      <protection locked="0"/>
    </xf>
    <xf numFmtId="167" fontId="1" fillId="0" borderId="21" xfId="0" applyNumberFormat="1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center"/>
    </xf>
    <xf numFmtId="7" fontId="1" fillId="0" borderId="12" xfId="0" applyNumberFormat="1" applyFont="1" applyFill="1" applyBorder="1" applyAlignment="1" applyProtection="1">
      <alignment horizontal="right"/>
    </xf>
    <xf numFmtId="43" fontId="3" fillId="0" borderId="12" xfId="1" applyFont="1" applyFill="1" applyBorder="1" applyAlignment="1" applyProtection="1">
      <alignment horizontal="right"/>
    </xf>
    <xf numFmtId="167" fontId="1" fillId="0" borderId="21" xfId="0" applyNumberFormat="1" applyFont="1" applyFill="1" applyBorder="1" applyAlignment="1" applyProtection="1">
      <alignment horizontal="right"/>
    </xf>
    <xf numFmtId="180" fontId="3" fillId="0" borderId="0" xfId="0" applyNumberFormat="1" applyFont="1" applyFill="1" applyBorder="1" applyAlignment="1" applyProtection="1">
      <alignment horizontal="right"/>
      <protection locked="0"/>
    </xf>
    <xf numFmtId="180" fontId="4" fillId="0" borderId="0" xfId="0" applyNumberFormat="1" applyFont="1" applyFill="1" applyBorder="1" applyAlignment="1" applyProtection="1">
      <alignment horizontal="right"/>
      <protection locked="0"/>
    </xf>
    <xf numFmtId="186" fontId="4" fillId="0" borderId="0" xfId="0" applyNumberFormat="1" applyFont="1" applyFill="1" applyAlignment="1" applyProtection="1">
      <alignment horizontal="right"/>
      <protection locked="0"/>
    </xf>
    <xf numFmtId="185" fontId="7" fillId="0" borderId="0" xfId="9" applyNumberFormat="1" applyFont="1" applyFill="1" applyBorder="1" applyAlignment="1" applyProtection="1">
      <alignment horizontal="center"/>
    </xf>
    <xf numFmtId="166" fontId="7" fillId="0" borderId="12" xfId="9" applyNumberFormat="1" applyFont="1" applyFill="1" applyBorder="1" applyAlignment="1" applyProtection="1">
      <alignment horizontal="center"/>
    </xf>
    <xf numFmtId="171" fontId="3" fillId="0" borderId="0" xfId="0" applyNumberFormat="1" applyFont="1" applyFill="1" applyBorder="1" applyAlignment="1" applyProtection="1">
      <alignment horizontal="right"/>
      <protection locked="0"/>
    </xf>
    <xf numFmtId="171" fontId="3" fillId="0" borderId="0" xfId="0" applyNumberFormat="1" applyFont="1" applyFill="1" applyBorder="1" applyAlignment="1" applyProtection="1">
      <alignment horizontal="center"/>
      <protection locked="0"/>
    </xf>
    <xf numFmtId="166" fontId="7" fillId="0" borderId="0" xfId="9" applyNumberFormat="1" applyFont="1" applyFill="1" applyBorder="1" applyAlignment="1" applyProtection="1">
      <alignment horizontal="center"/>
      <protection locked="0"/>
    </xf>
    <xf numFmtId="178" fontId="3" fillId="0" borderId="0" xfId="0" applyNumberFormat="1" applyFont="1" applyFill="1" applyBorder="1" applyAlignment="1" applyProtection="1">
      <alignment horizontal="center"/>
      <protection locked="0"/>
    </xf>
    <xf numFmtId="178" fontId="7" fillId="0" borderId="0" xfId="9" applyNumberFormat="1" applyFont="1" applyFill="1" applyBorder="1" applyAlignment="1" applyProtection="1">
      <alignment horizontal="center"/>
    </xf>
    <xf numFmtId="166" fontId="7" fillId="0" borderId="0" xfId="9" applyNumberFormat="1" applyFont="1" applyFill="1" applyBorder="1" applyAlignment="1" applyProtection="1">
      <alignment horizontal="center" vertical="center"/>
      <protection locked="0"/>
    </xf>
    <xf numFmtId="166" fontId="3" fillId="0" borderId="0" xfId="9" quotePrefix="1" applyNumberFormat="1" applyFont="1" applyFill="1" applyBorder="1" applyAlignment="1" applyProtection="1">
      <alignment horizontal="center"/>
      <protection locked="0"/>
    </xf>
    <xf numFmtId="178" fontId="7" fillId="0" borderId="0" xfId="9" applyNumberFormat="1" applyFont="1" applyFill="1" applyBorder="1" applyAlignment="1" applyProtection="1">
      <alignment horizontal="center" vertical="center"/>
      <protection locked="0"/>
    </xf>
    <xf numFmtId="171" fontId="3" fillId="0" borderId="16" xfId="0" applyNumberFormat="1" applyFont="1" applyFill="1" applyBorder="1" applyAlignment="1" applyProtection="1">
      <alignment horizontal="right"/>
      <protection locked="0"/>
    </xf>
    <xf numFmtId="171" fontId="3" fillId="0" borderId="16" xfId="0" applyNumberFormat="1" applyFont="1" applyFill="1" applyBorder="1" applyAlignment="1" applyProtection="1">
      <alignment horizontal="center"/>
      <protection locked="0"/>
    </xf>
    <xf numFmtId="166" fontId="7" fillId="0" borderId="16" xfId="9" applyNumberFormat="1" applyFont="1" applyFill="1" applyBorder="1" applyAlignment="1" applyProtection="1">
      <alignment horizontal="center"/>
      <protection locked="0"/>
    </xf>
    <xf numFmtId="178" fontId="3" fillId="0" borderId="16" xfId="0" applyNumberFormat="1" applyFont="1" applyFill="1" applyBorder="1" applyAlignment="1" applyProtection="1">
      <alignment horizontal="center"/>
      <protection locked="0"/>
    </xf>
    <xf numFmtId="178" fontId="7" fillId="0" borderId="16" xfId="9" applyNumberFormat="1" applyFont="1" applyFill="1" applyBorder="1" applyAlignment="1" applyProtection="1">
      <alignment horizontal="center" vertical="center"/>
      <protection locked="0"/>
    </xf>
    <xf numFmtId="187" fontId="24" fillId="0" borderId="10" xfId="3" applyNumberFormat="1" applyFont="1" applyFill="1" applyBorder="1" applyAlignment="1" applyProtection="1">
      <alignment horizontal="right"/>
      <protection locked="0"/>
    </xf>
    <xf numFmtId="187" fontId="24" fillId="0" borderId="0" xfId="3" applyNumberFormat="1" applyFont="1" applyFill="1" applyBorder="1" applyAlignment="1" applyProtection="1">
      <alignment horizontal="right"/>
      <protection locked="0"/>
    </xf>
    <xf numFmtId="164" fontId="0" fillId="0" borderId="0" xfId="0" applyNumberFormat="1" applyBorder="1" applyProtection="1"/>
    <xf numFmtId="0" fontId="24" fillId="0" borderId="0" xfId="0" applyFont="1" applyFill="1" applyBorder="1" applyProtection="1"/>
    <xf numFmtId="164" fontId="0" fillId="0" borderId="0" xfId="0" applyNumberFormat="1" applyAlignment="1" applyProtection="1">
      <alignment horizontal="left" wrapText="1"/>
    </xf>
    <xf numFmtId="164" fontId="3" fillId="0" borderId="0" xfId="14" applyNumberFormat="1" applyAlignment="1" applyProtection="1">
      <alignment horizontal="left" wrapText="1"/>
    </xf>
    <xf numFmtId="0" fontId="3" fillId="0" borderId="0" xfId="14" applyAlignment="1" applyProtection="1">
      <alignment horizontal="left" wrapText="1"/>
    </xf>
    <xf numFmtId="0" fontId="9" fillId="0" borderId="5" xfId="0" applyFont="1" applyBorder="1" applyAlignment="1" applyProtection="1">
      <alignment horizontal="center"/>
    </xf>
    <xf numFmtId="0" fontId="9" fillId="0" borderId="18" xfId="0" applyFont="1" applyBorder="1" applyAlignment="1" applyProtection="1">
      <alignment horizontal="center"/>
    </xf>
    <xf numFmtId="0" fontId="9" fillId="0" borderId="23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3" fillId="0" borderId="0" xfId="0" applyFont="1" applyFill="1" applyAlignment="1" applyProtection="1">
      <alignment horizontal="left" wrapText="1"/>
    </xf>
    <xf numFmtId="49" fontId="37" fillId="7" borderId="0" xfId="0" applyNumberFormat="1" applyFont="1" applyFill="1" applyAlignment="1">
      <alignment horizontal="left" wrapText="1"/>
    </xf>
    <xf numFmtId="0" fontId="22" fillId="0" borderId="0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1" fillId="0" borderId="23" xfId="0" applyFont="1" applyBorder="1" applyAlignment="1" applyProtection="1">
      <alignment horizontal="center"/>
    </xf>
    <xf numFmtId="0" fontId="7" fillId="0" borderId="0" xfId="0" applyFont="1" applyAlignment="1" applyProtection="1">
      <alignment horizontal="left" wrapText="1"/>
    </xf>
    <xf numFmtId="0" fontId="25" fillId="0" borderId="3" xfId="8" applyFont="1" applyBorder="1" applyAlignment="1" applyProtection="1">
      <alignment horizontal="center"/>
    </xf>
    <xf numFmtId="0" fontId="25" fillId="0" borderId="4" xfId="8" applyFont="1" applyBorder="1" applyAlignment="1" applyProtection="1">
      <alignment horizontal="center"/>
    </xf>
    <xf numFmtId="0" fontId="25" fillId="0" borderId="7" xfId="8" applyFont="1" applyBorder="1" applyAlignment="1" applyProtection="1">
      <alignment horizontal="center"/>
    </xf>
  </cellXfs>
  <cellStyles count="39">
    <cellStyle name="Comma" xfId="1" builtinId="3"/>
    <cellStyle name="Comma_BS_Q102" xfId="2"/>
    <cellStyle name="Currency" xfId="3" builtinId="4"/>
    <cellStyle name="E&amp;Y House" xfId="4"/>
    <cellStyle name="Grey" xfId="5"/>
    <cellStyle name="Input [yellow]" xfId="6"/>
    <cellStyle name="Normal" xfId="0" builtinId="0"/>
    <cellStyle name="Normal - Style1" xfId="7"/>
    <cellStyle name="Normal 10" xfId="14"/>
    <cellStyle name="Normal 11" xfId="15"/>
    <cellStyle name="Normal 12" xfId="16"/>
    <cellStyle name="Normal 13" xfId="17"/>
    <cellStyle name="Normal 14" xfId="18"/>
    <cellStyle name="Normal 15" xfId="19"/>
    <cellStyle name="Normal 16" xfId="20"/>
    <cellStyle name="Normal 17" xfId="21"/>
    <cellStyle name="Normal 18" xfId="22"/>
    <cellStyle name="Normal 19" xfId="23"/>
    <cellStyle name="Normal 2" xfId="12"/>
    <cellStyle name="Normal 20" xfId="24"/>
    <cellStyle name="Normal 21" xfId="25"/>
    <cellStyle name="Normal 22" xfId="26"/>
    <cellStyle name="Normal 23" xfId="27"/>
    <cellStyle name="Normal 24" xfId="28"/>
    <cellStyle name="Normal 25" xfId="29"/>
    <cellStyle name="Normal 26" xfId="13"/>
    <cellStyle name="Normal 27" xfId="30"/>
    <cellStyle name="Normal 28" xfId="31"/>
    <cellStyle name="Normal 3" xfId="32"/>
    <cellStyle name="Normal 4" xfId="33"/>
    <cellStyle name="Normal 5" xfId="34"/>
    <cellStyle name="Normal 6" xfId="35"/>
    <cellStyle name="Normal 7" xfId="36"/>
    <cellStyle name="Normal 8" xfId="37"/>
    <cellStyle name="Normal 9" xfId="38"/>
    <cellStyle name="Normal_BS_Q102" xfId="8"/>
    <cellStyle name="Percent" xfId="9" builtinId="5"/>
    <cellStyle name="Percent [2]" xfId="10"/>
    <cellStyle name="percentage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3</xdr:row>
      <xdr:rowOff>0</xdr:rowOff>
    </xdr:from>
    <xdr:to>
      <xdr:col>12</xdr:col>
      <xdr:colOff>1019175</xdr:colOff>
      <xdr:row>5</xdr:row>
      <xdr:rowOff>123825</xdr:rowOff>
    </xdr:to>
    <xdr:sp macro="" textlink="">
      <xdr:nvSpPr>
        <xdr:cNvPr id="2" name="ColorPalette" hidden="1"/>
        <xdr:cNvSpPr txBox="1">
          <a:spLocks noChangeArrowheads="1"/>
        </xdr:cNvSpPr>
      </xdr:nvSpPr>
      <xdr:spPr bwMode="auto">
        <a:xfrm>
          <a:off x="12782550" y="485775"/>
          <a:ext cx="228600" cy="447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2:S72"/>
  <sheetViews>
    <sheetView showGridLines="0" zoomScaleNormal="100" workbookViewId="0">
      <selection activeCell="D41" sqref="D41"/>
    </sheetView>
  </sheetViews>
  <sheetFormatPr defaultRowHeight="12.75"/>
  <cols>
    <col min="1" max="1" width="3.85546875" style="1" customWidth="1"/>
    <col min="2" max="2" width="29.7109375" style="1" bestFit="1" customWidth="1"/>
    <col min="3" max="3" width="4.28515625" style="1" customWidth="1"/>
    <col min="4" max="4" width="10.42578125" style="1" customWidth="1"/>
    <col min="5" max="5" width="7.7109375" style="2" bestFit="1" customWidth="1"/>
    <col min="6" max="6" width="11.5703125" style="3" customWidth="1"/>
    <col min="7" max="7" width="8.85546875" style="1" customWidth="1"/>
    <col min="8" max="8" width="11.140625" style="1" customWidth="1"/>
    <col min="9" max="9" width="9.85546875" style="1" customWidth="1"/>
    <col min="10" max="10" width="10.7109375" style="1" customWidth="1"/>
    <col min="11" max="11" width="9.85546875" style="1" customWidth="1"/>
    <col min="12" max="12" width="10.140625" style="1" customWidth="1"/>
    <col min="13" max="13" width="7.7109375" style="1" bestFit="1" customWidth="1"/>
    <col min="14" max="14" width="10.42578125" style="1" customWidth="1"/>
    <col min="15" max="15" width="11.5703125" style="3" customWidth="1"/>
    <col min="16" max="16" width="11.140625" style="1" customWidth="1"/>
    <col min="17" max="17" width="10.7109375" style="1" customWidth="1"/>
    <col min="18" max="18" width="10.140625" style="1" customWidth="1"/>
    <col min="19" max="16384" width="9.140625" style="1"/>
  </cols>
  <sheetData>
    <row r="2" spans="1:19">
      <c r="D2" s="20"/>
      <c r="E2" s="20"/>
      <c r="F2" s="21"/>
      <c r="G2" s="20"/>
      <c r="H2" s="20"/>
      <c r="I2" s="20"/>
      <c r="J2" s="250"/>
      <c r="K2" s="20"/>
      <c r="L2" s="250"/>
      <c r="N2" s="20"/>
      <c r="O2" s="21"/>
      <c r="P2" s="20"/>
      <c r="Q2" s="250"/>
      <c r="R2" s="250"/>
    </row>
    <row r="3" spans="1:19">
      <c r="A3" s="22"/>
    </row>
    <row r="4" spans="1:19">
      <c r="A4" s="22"/>
      <c r="D4" s="23">
        <v>2013</v>
      </c>
      <c r="E4" s="24"/>
      <c r="F4" s="23">
        <v>2013</v>
      </c>
      <c r="G4" s="23"/>
      <c r="H4" s="23">
        <v>2013</v>
      </c>
      <c r="I4" s="23"/>
      <c r="J4" s="23">
        <v>2013</v>
      </c>
      <c r="L4" s="23">
        <v>2013</v>
      </c>
      <c r="M4" s="22"/>
      <c r="N4" s="23">
        <v>2012</v>
      </c>
      <c r="O4" s="23">
        <v>2012</v>
      </c>
      <c r="P4" s="23">
        <v>2012</v>
      </c>
      <c r="Q4" s="23">
        <v>2012</v>
      </c>
      <c r="R4" s="23">
        <v>2012</v>
      </c>
    </row>
    <row r="5" spans="1:19">
      <c r="A5" s="25"/>
      <c r="B5" s="26"/>
      <c r="C5" s="26"/>
      <c r="D5" s="27" t="s">
        <v>15</v>
      </c>
      <c r="E5" s="28" t="s">
        <v>0</v>
      </c>
      <c r="F5" s="29" t="s">
        <v>1</v>
      </c>
      <c r="G5" s="27" t="s">
        <v>0</v>
      </c>
      <c r="H5" s="27" t="s">
        <v>13</v>
      </c>
      <c r="I5" s="27" t="s">
        <v>0</v>
      </c>
      <c r="J5" s="27" t="s">
        <v>2</v>
      </c>
      <c r="K5" s="27" t="s">
        <v>0</v>
      </c>
      <c r="L5" s="27" t="s">
        <v>12</v>
      </c>
      <c r="M5" s="27" t="s">
        <v>0</v>
      </c>
      <c r="N5" s="27" t="s">
        <v>15</v>
      </c>
      <c r="O5" s="29" t="s">
        <v>1</v>
      </c>
      <c r="P5" s="27" t="s">
        <v>13</v>
      </c>
      <c r="Q5" s="27" t="s">
        <v>2</v>
      </c>
      <c r="R5" s="27" t="s">
        <v>12</v>
      </c>
    </row>
    <row r="6" spans="1:19">
      <c r="A6" s="30"/>
      <c r="B6" s="20"/>
      <c r="C6" s="20"/>
      <c r="D6" s="21"/>
      <c r="E6" s="229"/>
      <c r="F6" s="249"/>
      <c r="G6" s="249"/>
      <c r="H6" s="249"/>
      <c r="I6" s="249"/>
      <c r="J6" s="249"/>
      <c r="K6" s="249"/>
      <c r="L6" s="249"/>
      <c r="M6" s="10"/>
      <c r="N6" s="20"/>
      <c r="O6" s="249"/>
      <c r="P6" s="250"/>
      <c r="Q6" s="250"/>
      <c r="R6" s="250"/>
    </row>
    <row r="7" spans="1:19" s="32" customFormat="1">
      <c r="A7" s="31" t="s">
        <v>85</v>
      </c>
      <c r="B7" s="38"/>
      <c r="D7" s="33">
        <v>5602</v>
      </c>
      <c r="E7" s="34">
        <v>0</v>
      </c>
      <c r="F7" s="33">
        <v>5929.7</v>
      </c>
      <c r="G7" s="34">
        <v>5.8742657167854206E-2</v>
      </c>
      <c r="H7" s="33">
        <v>5772.6</v>
      </c>
      <c r="I7" s="34">
        <v>6.0496390057501737E-2</v>
      </c>
      <c r="J7" s="34"/>
      <c r="K7" s="34"/>
      <c r="L7" s="476">
        <v>17304.3</v>
      </c>
      <c r="M7" s="477">
        <v>3.9547038327526041E-2</v>
      </c>
      <c r="N7" s="33">
        <v>5602</v>
      </c>
      <c r="O7" s="33">
        <v>5600.6999999999989</v>
      </c>
      <c r="P7" s="33">
        <v>5443.3000000000011</v>
      </c>
      <c r="Q7" s="33">
        <v>5957.3000000000011</v>
      </c>
      <c r="R7" s="33">
        <v>22603.4</v>
      </c>
    </row>
    <row r="8" spans="1:19" s="32" customFormat="1">
      <c r="A8" s="31"/>
      <c r="B8" s="38"/>
      <c r="D8" s="33"/>
      <c r="E8" s="34"/>
      <c r="F8" s="33"/>
      <c r="G8" s="34"/>
      <c r="H8" s="33"/>
      <c r="I8" s="34"/>
      <c r="J8" s="34"/>
      <c r="K8" s="34"/>
      <c r="L8" s="476"/>
      <c r="M8" s="477"/>
      <c r="N8" s="33"/>
      <c r="O8" s="33"/>
      <c r="P8" s="33"/>
      <c r="Q8" s="33"/>
      <c r="R8" s="33"/>
    </row>
    <row r="9" spans="1:19" s="32" customFormat="1">
      <c r="A9" s="204" t="s">
        <v>3</v>
      </c>
      <c r="B9" s="38"/>
      <c r="D9" s="36">
        <v>1158.3</v>
      </c>
      <c r="E9" s="34">
        <v>-3.3057851239669533E-2</v>
      </c>
      <c r="F9" s="36">
        <v>1165.2</v>
      </c>
      <c r="G9" s="34">
        <v>1.6133251940350757E-2</v>
      </c>
      <c r="H9" s="36">
        <v>1198.0999999999999</v>
      </c>
      <c r="I9" s="34">
        <v>-4.5696244599534586E-3</v>
      </c>
      <c r="J9" s="34"/>
      <c r="K9" s="34"/>
      <c r="L9" s="478">
        <v>3521.6</v>
      </c>
      <c r="M9" s="477">
        <v>-7.496758920015778E-3</v>
      </c>
      <c r="N9" s="36">
        <v>1197.9000000000001</v>
      </c>
      <c r="O9" s="36">
        <v>1146.6999999999998</v>
      </c>
      <c r="P9" s="36">
        <v>1203.5999999999999</v>
      </c>
      <c r="Q9" s="36">
        <v>1248.3000000000002</v>
      </c>
      <c r="R9" s="36">
        <v>4796.5</v>
      </c>
    </row>
    <row r="10" spans="1:19" s="32" customFormat="1">
      <c r="A10" s="38"/>
      <c r="B10" s="38"/>
      <c r="D10" s="37"/>
      <c r="E10" s="34"/>
      <c r="F10" s="37"/>
      <c r="G10" s="34"/>
      <c r="H10" s="37"/>
      <c r="I10" s="34"/>
      <c r="J10" s="34"/>
      <c r="K10" s="34"/>
      <c r="L10" s="479"/>
      <c r="M10" s="477"/>
      <c r="N10" s="37"/>
      <c r="O10" s="37"/>
      <c r="P10" s="37"/>
      <c r="Q10" s="37"/>
      <c r="R10" s="37"/>
    </row>
    <row r="11" spans="1:19" s="32" customFormat="1">
      <c r="A11" s="31" t="s">
        <v>4</v>
      </c>
      <c r="B11" s="38"/>
      <c r="D11" s="35">
        <v>4443.7</v>
      </c>
      <c r="E11" s="34">
        <v>8.9916214436547293E-3</v>
      </c>
      <c r="F11" s="35">
        <v>4764.5</v>
      </c>
      <c r="G11" s="34">
        <v>6.9712617871576343E-2</v>
      </c>
      <c r="H11" s="35">
        <v>4574.5</v>
      </c>
      <c r="I11" s="34">
        <v>7.8967851498926711E-2</v>
      </c>
      <c r="J11" s="34"/>
      <c r="K11" s="34"/>
      <c r="L11" s="480">
        <v>13782.699999999999</v>
      </c>
      <c r="M11" s="477">
        <v>5.2291224480446985E-2</v>
      </c>
      <c r="N11" s="35">
        <v>4404.1000000000004</v>
      </c>
      <c r="O11" s="35">
        <v>4453.9999999999991</v>
      </c>
      <c r="P11" s="35">
        <v>4239.7000000000007</v>
      </c>
      <c r="Q11" s="35">
        <v>4709.0000000000009</v>
      </c>
      <c r="R11" s="35">
        <v>17806.900000000001</v>
      </c>
      <c r="S11" s="56"/>
    </row>
    <row r="12" spans="1:19" s="40" customFormat="1">
      <c r="A12" s="39"/>
      <c r="B12" s="39" t="s">
        <v>79</v>
      </c>
      <c r="D12" s="39">
        <v>0.79300000000000004</v>
      </c>
      <c r="E12" s="34"/>
      <c r="F12" s="39">
        <v>0.80300000000000005</v>
      </c>
      <c r="G12" s="34"/>
      <c r="H12" s="39">
        <v>0.79200000000000004</v>
      </c>
      <c r="I12" s="34"/>
      <c r="J12" s="34"/>
      <c r="K12" s="34"/>
      <c r="L12" s="481">
        <v>0.79600000000000004</v>
      </c>
      <c r="M12" s="477"/>
      <c r="N12" s="39">
        <v>0.78600000000000003</v>
      </c>
      <c r="O12" s="39">
        <v>0.79500000000000004</v>
      </c>
      <c r="P12" s="39">
        <v>0.77900000000000003</v>
      </c>
      <c r="Q12" s="39">
        <v>0.79</v>
      </c>
      <c r="R12" s="39">
        <v>0.78800000000000003</v>
      </c>
    </row>
    <row r="13" spans="1:19" s="40" customFormat="1">
      <c r="A13" s="39"/>
      <c r="B13" s="39"/>
      <c r="D13" s="39"/>
      <c r="E13" s="34"/>
      <c r="F13" s="39"/>
      <c r="G13" s="34"/>
      <c r="H13" s="39"/>
      <c r="I13" s="34"/>
      <c r="J13" s="34"/>
      <c r="K13" s="34"/>
      <c r="L13" s="481"/>
      <c r="M13" s="477"/>
      <c r="N13" s="39"/>
      <c r="O13" s="39"/>
      <c r="P13" s="39"/>
      <c r="Q13" s="39"/>
      <c r="R13" s="39"/>
    </row>
    <row r="14" spans="1:19" s="32" customFormat="1">
      <c r="A14" s="38"/>
      <c r="B14" s="38" t="s">
        <v>5</v>
      </c>
      <c r="D14" s="41">
        <v>1348.1000000000001</v>
      </c>
      <c r="E14" s="34">
        <v>0.17073382544507187</v>
      </c>
      <c r="F14" s="41">
        <v>1330.3999999999999</v>
      </c>
      <c r="G14" s="34">
        <v>7.3445899901567469E-3</v>
      </c>
      <c r="H14" s="41">
        <v>1377.4</v>
      </c>
      <c r="I14" s="34">
        <v>2.5767053917187921E-2</v>
      </c>
      <c r="J14" s="34"/>
      <c r="K14" s="34"/>
      <c r="L14" s="482">
        <v>4055.9</v>
      </c>
      <c r="M14" s="477">
        <v>6.3145478374836195E-2</v>
      </c>
      <c r="N14" s="41">
        <v>1151.5</v>
      </c>
      <c r="O14" s="41">
        <v>1320.6999999999998</v>
      </c>
      <c r="P14" s="41">
        <v>1342.8000000000002</v>
      </c>
      <c r="Q14" s="41">
        <v>1463.091316</v>
      </c>
      <c r="R14" s="41">
        <v>5278.091316</v>
      </c>
    </row>
    <row r="15" spans="1:19" s="40" customFormat="1">
      <c r="A15" s="39"/>
      <c r="B15" s="39" t="s">
        <v>79</v>
      </c>
      <c r="D15" s="39">
        <v>0.24064619778650484</v>
      </c>
      <c r="E15" s="34"/>
      <c r="F15" s="39">
        <v>0.2243621093815876</v>
      </c>
      <c r="G15" s="34"/>
      <c r="H15" s="39">
        <v>0.23860998510203374</v>
      </c>
      <c r="I15" s="34"/>
      <c r="J15" s="34"/>
      <c r="K15" s="34"/>
      <c r="L15" s="481">
        <v>0.23438682870731553</v>
      </c>
      <c r="M15" s="477"/>
      <c r="N15" s="39">
        <v>0.20555158871831489</v>
      </c>
      <c r="O15" s="39">
        <v>0.23580980948809971</v>
      </c>
      <c r="P15" s="39">
        <v>0.24668858964231255</v>
      </c>
      <c r="Q15" s="39">
        <v>0.24559638023937014</v>
      </c>
      <c r="R15" s="39">
        <v>0.23350873390728827</v>
      </c>
    </row>
    <row r="16" spans="1:19">
      <c r="A16" s="3"/>
      <c r="B16" s="3"/>
      <c r="C16" s="32"/>
      <c r="D16" s="42"/>
      <c r="E16" s="34"/>
      <c r="F16" s="42"/>
      <c r="G16" s="34"/>
      <c r="H16" s="42"/>
      <c r="I16" s="34"/>
      <c r="J16" s="34"/>
      <c r="K16" s="34"/>
      <c r="L16" s="483"/>
      <c r="M16" s="477"/>
      <c r="N16" s="42"/>
      <c r="O16" s="42"/>
      <c r="P16" s="42"/>
      <c r="Q16" s="42"/>
      <c r="R16" s="42"/>
    </row>
    <row r="17" spans="1:18" s="32" customFormat="1">
      <c r="A17" s="38"/>
      <c r="B17" s="38" t="s">
        <v>6</v>
      </c>
      <c r="D17" s="41">
        <v>1652</v>
      </c>
      <c r="E17" s="34">
        <v>-0.10581867388362654</v>
      </c>
      <c r="F17" s="41">
        <v>1867.6</v>
      </c>
      <c r="G17" s="34">
        <v>-3.2882812904562186E-2</v>
      </c>
      <c r="H17" s="41">
        <v>1652.3999999999996</v>
      </c>
      <c r="I17" s="34">
        <v>-5.974735404574949E-2</v>
      </c>
      <c r="J17" s="34"/>
      <c r="K17" s="34"/>
      <c r="L17" s="482">
        <v>5172</v>
      </c>
      <c r="M17" s="477">
        <v>-6.5751445086705163E-2</v>
      </c>
      <c r="N17" s="41">
        <v>1847.5</v>
      </c>
      <c r="O17" s="41">
        <v>1931.1</v>
      </c>
      <c r="P17" s="41">
        <v>1757.3999999999999</v>
      </c>
      <c r="Q17" s="41">
        <v>1977.5000000000002</v>
      </c>
      <c r="R17" s="41">
        <v>7513.5</v>
      </c>
    </row>
    <row r="18" spans="1:18" s="40" customFormat="1">
      <c r="D18" s="39"/>
      <c r="E18" s="34"/>
      <c r="F18" s="39"/>
      <c r="G18" s="34"/>
      <c r="H18" s="39"/>
      <c r="I18" s="34"/>
      <c r="J18" s="34"/>
      <c r="K18" s="34"/>
      <c r="L18" s="481"/>
      <c r="M18" s="477"/>
      <c r="N18" s="39"/>
      <c r="O18" s="39"/>
      <c r="P18" s="39"/>
      <c r="Q18" s="39"/>
      <c r="R18" s="39"/>
    </row>
    <row r="19" spans="1:18" s="40" customFormat="1">
      <c r="B19" s="49" t="s">
        <v>53</v>
      </c>
      <c r="D19" s="57">
        <v>0</v>
      </c>
      <c r="E19" s="230" t="s">
        <v>143</v>
      </c>
      <c r="F19" s="57">
        <v>0</v>
      </c>
      <c r="G19" s="230" t="s">
        <v>143</v>
      </c>
      <c r="H19" s="57">
        <v>0</v>
      </c>
      <c r="I19" s="230" t="s">
        <v>143</v>
      </c>
      <c r="J19" s="34"/>
      <c r="K19" s="34"/>
      <c r="L19" s="484">
        <v>0</v>
      </c>
      <c r="M19" s="485" t="s">
        <v>143</v>
      </c>
      <c r="N19" s="57">
        <v>0</v>
      </c>
      <c r="O19" s="57">
        <v>0</v>
      </c>
      <c r="P19" s="57">
        <v>0</v>
      </c>
      <c r="Q19" s="57">
        <v>0</v>
      </c>
      <c r="R19" s="57">
        <v>0</v>
      </c>
    </row>
    <row r="20" spans="1:18" s="40" customFormat="1">
      <c r="D20" s="57"/>
      <c r="E20" s="34"/>
      <c r="F20" s="57"/>
      <c r="G20" s="34"/>
      <c r="H20" s="57"/>
      <c r="I20" s="34"/>
      <c r="J20" s="34"/>
      <c r="K20" s="34"/>
      <c r="L20" s="484"/>
      <c r="M20" s="477"/>
      <c r="N20" s="57"/>
      <c r="O20" s="57"/>
      <c r="P20" s="57"/>
      <c r="Q20" s="57"/>
      <c r="R20" s="57"/>
    </row>
    <row r="21" spans="1:18" s="40" customFormat="1">
      <c r="B21" s="49" t="s">
        <v>62</v>
      </c>
      <c r="D21" s="45"/>
      <c r="E21" s="34"/>
      <c r="F21" s="45"/>
      <c r="G21" s="34"/>
      <c r="H21" s="45"/>
      <c r="I21" s="34"/>
      <c r="J21" s="34"/>
      <c r="K21" s="34"/>
      <c r="L21" s="486"/>
      <c r="M21" s="477"/>
      <c r="N21" s="58"/>
      <c r="O21" s="58"/>
      <c r="P21" s="45"/>
      <c r="Q21" s="45"/>
      <c r="R21" s="45"/>
    </row>
    <row r="22" spans="1:18" s="40" customFormat="1" ht="15">
      <c r="B22" s="49" t="s">
        <v>61</v>
      </c>
      <c r="D22" s="219">
        <v>21.7</v>
      </c>
      <c r="E22" s="34">
        <v>-8.8235294117647078E-2</v>
      </c>
      <c r="F22" s="219">
        <v>63.5</v>
      </c>
      <c r="G22" s="230" t="s">
        <v>143</v>
      </c>
      <c r="H22" s="219">
        <v>0</v>
      </c>
      <c r="I22" s="230" t="s">
        <v>143</v>
      </c>
      <c r="J22" s="423"/>
      <c r="K22" s="34"/>
      <c r="L22" s="487">
        <v>85.2</v>
      </c>
      <c r="M22" s="230">
        <v>0.10505836575875493</v>
      </c>
      <c r="N22" s="219">
        <v>23.8</v>
      </c>
      <c r="O22" s="219">
        <v>0</v>
      </c>
      <c r="P22" s="219">
        <v>53.3</v>
      </c>
      <c r="Q22" s="219">
        <v>204.04867400000003</v>
      </c>
      <c r="R22" s="219">
        <v>281.14867400000003</v>
      </c>
    </row>
    <row r="23" spans="1:18">
      <c r="D23" s="57"/>
      <c r="E23" s="34"/>
      <c r="F23" s="57"/>
      <c r="G23" s="34"/>
      <c r="H23" s="57"/>
      <c r="I23" s="34"/>
      <c r="J23" s="34"/>
      <c r="K23" s="34"/>
      <c r="L23" s="484"/>
      <c r="M23" s="477"/>
      <c r="N23" s="57"/>
      <c r="O23" s="57"/>
      <c r="P23" s="57"/>
      <c r="Q23" s="57"/>
      <c r="R23" s="57"/>
    </row>
    <row r="24" spans="1:18" s="32" customFormat="1">
      <c r="A24" s="31" t="s">
        <v>73</v>
      </c>
      <c r="D24" s="41">
        <v>1421.8999999999996</v>
      </c>
      <c r="E24" s="34">
        <v>2.9392601172807842E-2</v>
      </c>
      <c r="F24" s="41">
        <v>1503</v>
      </c>
      <c r="G24" s="34">
        <v>0.25020795208783952</v>
      </c>
      <c r="H24" s="41">
        <v>1544.7000000000003</v>
      </c>
      <c r="I24" s="34">
        <v>0.42211379119867365</v>
      </c>
      <c r="J24" s="34"/>
      <c r="K24" s="34"/>
      <c r="L24" s="482">
        <v>4469.5999999999985</v>
      </c>
      <c r="M24" s="477">
        <v>0.21797422132599387</v>
      </c>
      <c r="N24" s="41">
        <v>1381.3000000000002</v>
      </c>
      <c r="O24" s="41">
        <v>1202.1999999999994</v>
      </c>
      <c r="P24" s="41">
        <v>1086.2000000000007</v>
      </c>
      <c r="Q24" s="41">
        <v>1064.3600100000008</v>
      </c>
      <c r="R24" s="41">
        <v>4734.1600100000014</v>
      </c>
    </row>
    <row r="25" spans="1:18">
      <c r="D25" s="42"/>
      <c r="E25" s="34"/>
      <c r="F25" s="42"/>
      <c r="G25" s="34"/>
      <c r="H25" s="42"/>
      <c r="I25" s="34"/>
      <c r="J25" s="34"/>
      <c r="K25" s="34"/>
      <c r="L25" s="483"/>
      <c r="M25" s="477"/>
      <c r="N25" s="42"/>
      <c r="O25" s="42"/>
      <c r="P25" s="42"/>
      <c r="Q25" s="42"/>
      <c r="R25" s="42"/>
    </row>
    <row r="26" spans="1:18" s="32" customFormat="1">
      <c r="B26" s="221" t="s">
        <v>90</v>
      </c>
      <c r="D26" s="45">
        <v>-16.699999999999996</v>
      </c>
      <c r="E26" s="45"/>
      <c r="F26" s="45">
        <v>-10.600000000000001</v>
      </c>
      <c r="G26" s="45"/>
      <c r="H26" s="45">
        <v>-7.6000000000000085</v>
      </c>
      <c r="I26" s="45"/>
      <c r="J26" s="34"/>
      <c r="K26" s="34"/>
      <c r="L26" s="486">
        <v>-34.900000000000006</v>
      </c>
      <c r="M26" s="486"/>
      <c r="N26" s="45">
        <v>-19.199999999999996</v>
      </c>
      <c r="O26" s="45">
        <v>-15.800000000000004</v>
      </c>
      <c r="P26" s="45">
        <v>-21.299999999999983</v>
      </c>
      <c r="Q26" s="45">
        <v>-16.500000000000028</v>
      </c>
      <c r="R26" s="45">
        <v>-72.800000000000011</v>
      </c>
    </row>
    <row r="27" spans="1:18" s="32" customFormat="1">
      <c r="B27" s="221" t="s">
        <v>121</v>
      </c>
      <c r="D27" s="45">
        <v>495.4</v>
      </c>
      <c r="E27" s="45"/>
      <c r="F27" s="45">
        <v>0</v>
      </c>
      <c r="G27" s="45"/>
      <c r="H27" s="45">
        <v>0</v>
      </c>
      <c r="I27" s="45"/>
      <c r="J27" s="34"/>
      <c r="K27" s="34"/>
      <c r="L27" s="486">
        <v>495.4</v>
      </c>
      <c r="M27" s="486"/>
      <c r="N27" s="57">
        <v>0</v>
      </c>
      <c r="O27" s="57">
        <v>0</v>
      </c>
      <c r="P27" s="57">
        <v>787.8</v>
      </c>
      <c r="Q27" s="57">
        <v>0</v>
      </c>
      <c r="R27" s="57">
        <v>787.8</v>
      </c>
    </row>
    <row r="28" spans="1:18" s="32" customFormat="1">
      <c r="B28" s="32" t="s">
        <v>7</v>
      </c>
      <c r="D28" s="145">
        <v>50.499999999999964</v>
      </c>
      <c r="E28" s="34"/>
      <c r="F28" s="145">
        <v>22.500000000000121</v>
      </c>
      <c r="G28" s="34"/>
      <c r="H28" s="145">
        <v>-23.700000000000109</v>
      </c>
      <c r="I28" s="34"/>
      <c r="J28" s="34"/>
      <c r="K28" s="34"/>
      <c r="L28" s="488">
        <v>49.299999999999976</v>
      </c>
      <c r="M28" s="477"/>
      <c r="N28" s="46">
        <v>-26.800000000000004</v>
      </c>
      <c r="O28" s="46">
        <v>-0.69999999999999574</v>
      </c>
      <c r="P28" s="145">
        <v>22.000000000000114</v>
      </c>
      <c r="Q28" s="145">
        <v>-35.500000000000114</v>
      </c>
      <c r="R28" s="145">
        <v>-41</v>
      </c>
    </row>
    <row r="29" spans="1:18" s="32" customFormat="1">
      <c r="B29" s="32" t="s">
        <v>120</v>
      </c>
      <c r="D29" s="43">
        <v>529.19999999999993</v>
      </c>
      <c r="E29" s="230" t="s">
        <v>143</v>
      </c>
      <c r="F29" s="43">
        <v>11.900000000000119</v>
      </c>
      <c r="G29" s="230" t="s">
        <v>143</v>
      </c>
      <c r="H29" s="43">
        <v>-31.300000000000118</v>
      </c>
      <c r="I29" s="475" t="s">
        <v>143</v>
      </c>
      <c r="J29" s="34"/>
      <c r="K29" s="34"/>
      <c r="L29" s="489">
        <v>509.79999999999995</v>
      </c>
      <c r="M29" s="230">
        <v>-0.29779614325068893</v>
      </c>
      <c r="N29" s="43">
        <v>-46</v>
      </c>
      <c r="O29" s="43">
        <v>-16.5</v>
      </c>
      <c r="P29" s="43">
        <v>788.50000000000011</v>
      </c>
      <c r="Q29" s="43">
        <v>-52.000000000000142</v>
      </c>
      <c r="R29" s="43">
        <v>674</v>
      </c>
    </row>
    <row r="30" spans="1:18" s="32" customFormat="1">
      <c r="D30" s="44"/>
      <c r="E30" s="231"/>
      <c r="F30" s="44"/>
      <c r="G30" s="231"/>
      <c r="H30" s="44"/>
      <c r="I30" s="231"/>
      <c r="J30" s="34"/>
      <c r="K30" s="34"/>
      <c r="L30" s="490"/>
      <c r="M30" s="491"/>
      <c r="N30" s="44"/>
      <c r="O30" s="44"/>
      <c r="P30" s="44"/>
      <c r="Q30" s="44"/>
      <c r="R30" s="44"/>
    </row>
    <row r="31" spans="1:18" s="32" customFormat="1" ht="12.75" customHeight="1">
      <c r="B31" s="533" t="s">
        <v>8</v>
      </c>
      <c r="C31" s="533"/>
      <c r="D31" s="41">
        <v>1951.0999999999995</v>
      </c>
      <c r="E31" s="34">
        <v>0.46116977458249031</v>
      </c>
      <c r="F31" s="41">
        <v>1514.9</v>
      </c>
      <c r="G31" s="34">
        <v>0.27764189929999228</v>
      </c>
      <c r="H31" s="41">
        <v>1513.4</v>
      </c>
      <c r="I31" s="34">
        <v>-0.19272416920040569</v>
      </c>
      <c r="J31" s="34"/>
      <c r="K31" s="34"/>
      <c r="L31" s="486">
        <v>4979.3999999999987</v>
      </c>
      <c r="M31" s="230">
        <v>0.13278886184225502</v>
      </c>
      <c r="N31" s="41">
        <v>1335.3000000000002</v>
      </c>
      <c r="O31" s="41">
        <v>1185.6999999999994</v>
      </c>
      <c r="P31" s="41">
        <v>1874.7000000000007</v>
      </c>
      <c r="Q31" s="41">
        <v>1012.3600100000007</v>
      </c>
      <c r="R31" s="41">
        <v>5408.1600100000014</v>
      </c>
    </row>
    <row r="32" spans="1:18" s="32" customFormat="1">
      <c r="B32" s="32" t="s">
        <v>9</v>
      </c>
      <c r="D32" s="41">
        <v>403.1</v>
      </c>
      <c r="E32" s="230">
        <v>0.24336829117828507</v>
      </c>
      <c r="F32" s="41">
        <v>308.69999999999993</v>
      </c>
      <c r="G32" s="230">
        <v>0.17779473483403274</v>
      </c>
      <c r="H32" s="41">
        <v>310.30000000000007</v>
      </c>
      <c r="I32" s="230">
        <v>-0.43386243386243384</v>
      </c>
      <c r="J32" s="34"/>
      <c r="K32" s="34"/>
      <c r="L32" s="482">
        <v>1022.1</v>
      </c>
      <c r="M32" s="477">
        <v>-9.8995063469675681E-2</v>
      </c>
      <c r="N32" s="41">
        <v>324.2</v>
      </c>
      <c r="O32" s="41">
        <v>262.09999999999997</v>
      </c>
      <c r="P32" s="41">
        <v>548.10000000000014</v>
      </c>
      <c r="Q32" s="41">
        <v>185.19999999999982</v>
      </c>
      <c r="R32" s="41">
        <v>1319.6</v>
      </c>
    </row>
    <row r="33" spans="1:18" s="40" customFormat="1">
      <c r="B33" s="40" t="s">
        <v>10</v>
      </c>
      <c r="D33" s="48">
        <v>0.20699999999999999</v>
      </c>
      <c r="E33" s="34"/>
      <c r="F33" s="48">
        <v>0.20399999999999999</v>
      </c>
      <c r="G33" s="34"/>
      <c r="H33" s="48">
        <v>0.20499999999999999</v>
      </c>
      <c r="I33" s="34"/>
      <c r="J33" s="34"/>
      <c r="K33" s="34"/>
      <c r="L33" s="492">
        <v>0.20499999999999999</v>
      </c>
      <c r="M33" s="477"/>
      <c r="N33" s="47">
        <v>0.24299999999999999</v>
      </c>
      <c r="O33" s="47">
        <v>0.221</v>
      </c>
      <c r="P33" s="48">
        <v>0.29199999999999998</v>
      </c>
      <c r="Q33" s="48">
        <v>0.183</v>
      </c>
      <c r="R33" s="48">
        <v>0.24399999999999999</v>
      </c>
    </row>
    <row r="34" spans="1:18" s="40" customFormat="1">
      <c r="D34" s="48"/>
      <c r="E34" s="232"/>
      <c r="F34" s="48"/>
      <c r="G34" s="232"/>
      <c r="H34" s="48"/>
      <c r="I34" s="232"/>
      <c r="J34" s="34"/>
      <c r="K34" s="34"/>
      <c r="L34" s="492"/>
      <c r="M34" s="493"/>
      <c r="N34" s="47"/>
      <c r="O34" s="47"/>
      <c r="P34" s="48"/>
      <c r="Q34" s="48"/>
      <c r="R34" s="48"/>
    </row>
    <row r="35" spans="1:18" s="32" customFormat="1" ht="14.25" customHeight="1">
      <c r="A35" s="31" t="s">
        <v>14</v>
      </c>
      <c r="D35" s="41">
        <v>1547.9999999999995</v>
      </c>
      <c r="E35" s="34">
        <v>0.53100583522895795</v>
      </c>
      <c r="F35" s="41">
        <v>1206.2000000000003</v>
      </c>
      <c r="G35" s="34">
        <v>0.30597661325249126</v>
      </c>
      <c r="H35" s="41">
        <v>1203.0999999999999</v>
      </c>
      <c r="I35" s="34">
        <v>-9.3095130408563764E-2</v>
      </c>
      <c r="J35" s="34"/>
      <c r="K35" s="34"/>
      <c r="L35" s="482">
        <v>3957.2999999999988</v>
      </c>
      <c r="M35" s="477">
        <v>0.2134118296384877</v>
      </c>
      <c r="N35" s="41">
        <v>1011.1000000000001</v>
      </c>
      <c r="O35" s="41">
        <v>923.59999999999945</v>
      </c>
      <c r="P35" s="41">
        <v>1326.6000000000006</v>
      </c>
      <c r="Q35" s="41">
        <v>827.16001000000085</v>
      </c>
      <c r="R35" s="41">
        <v>4088.5600100000015</v>
      </c>
    </row>
    <row r="36" spans="1:18" s="51" customFormat="1" ht="14.25" customHeight="1">
      <c r="A36" s="50" t="s">
        <v>74</v>
      </c>
      <c r="D36" s="211">
        <v>1.42</v>
      </c>
      <c r="E36" s="34">
        <v>0.56043956043956022</v>
      </c>
      <c r="F36" s="211">
        <v>1.1100000000000001</v>
      </c>
      <c r="G36" s="34">
        <v>0.33734939759036164</v>
      </c>
      <c r="H36" s="211">
        <v>1.1100000000000001</v>
      </c>
      <c r="I36" s="34">
        <v>-5.9322033898304927E-2</v>
      </c>
      <c r="J36" s="34"/>
      <c r="K36" s="34"/>
      <c r="L36" s="494">
        <v>3.64</v>
      </c>
      <c r="M36" s="477">
        <v>0.24657534246575352</v>
      </c>
      <c r="N36" s="211">
        <v>0.91</v>
      </c>
      <c r="O36" s="211">
        <v>0.83</v>
      </c>
      <c r="P36" s="211">
        <v>1.18</v>
      </c>
      <c r="Q36" s="211">
        <v>0.74</v>
      </c>
      <c r="R36" s="211">
        <v>3.66</v>
      </c>
    </row>
    <row r="37" spans="1:18" ht="14.25" customHeight="1">
      <c r="D37" s="3"/>
      <c r="E37" s="34"/>
      <c r="G37" s="34"/>
      <c r="H37" s="3"/>
      <c r="I37" s="34"/>
      <c r="J37" s="34"/>
      <c r="K37" s="34"/>
      <c r="L37" s="495"/>
      <c r="M37" s="477"/>
      <c r="N37" s="3"/>
      <c r="P37" s="3"/>
      <c r="Q37" s="3"/>
      <c r="R37" s="3"/>
    </row>
    <row r="38" spans="1:18" s="52" customFormat="1" ht="14.25" customHeight="1">
      <c r="A38" s="52" t="s">
        <v>11</v>
      </c>
      <c r="D38" s="53">
        <v>1091876</v>
      </c>
      <c r="E38" s="34"/>
      <c r="F38" s="53">
        <v>1084037</v>
      </c>
      <c r="G38" s="34"/>
      <c r="H38" s="53">
        <v>1084257</v>
      </c>
      <c r="I38" s="34"/>
      <c r="J38" s="34"/>
      <c r="K38" s="34"/>
      <c r="L38" s="496">
        <v>1086692</v>
      </c>
      <c r="M38" s="477"/>
      <c r="N38" s="53">
        <v>1116983</v>
      </c>
      <c r="O38" s="53">
        <v>1118707</v>
      </c>
      <c r="P38" s="53">
        <v>1119641</v>
      </c>
      <c r="Q38" s="53">
        <v>1113880</v>
      </c>
      <c r="R38" s="53">
        <v>1117294</v>
      </c>
    </row>
    <row r="39" spans="1:18" s="52" customFormat="1">
      <c r="D39" s="53"/>
      <c r="E39" s="34"/>
      <c r="F39" s="53"/>
      <c r="G39" s="34"/>
      <c r="H39" s="3"/>
      <c r="I39" s="3"/>
      <c r="J39" s="1"/>
      <c r="K39" s="1"/>
      <c r="L39" s="3"/>
      <c r="M39" s="3"/>
      <c r="N39" s="53"/>
      <c r="O39" s="3"/>
      <c r="P39" s="1"/>
      <c r="Q39" s="1"/>
      <c r="R39" s="3"/>
    </row>
    <row r="40" spans="1:18" s="52" customFormat="1">
      <c r="A40" s="52" t="s">
        <v>165</v>
      </c>
      <c r="D40" s="53"/>
      <c r="E40" s="34"/>
      <c r="F40" s="53"/>
      <c r="G40" s="34"/>
      <c r="H40" s="3"/>
      <c r="I40" s="3"/>
      <c r="J40" s="1"/>
      <c r="K40" s="1"/>
      <c r="L40" s="3"/>
      <c r="M40" s="3"/>
      <c r="N40" s="53"/>
      <c r="O40" s="3"/>
      <c r="P40" s="1"/>
      <c r="Q40" s="1"/>
      <c r="R40" s="3"/>
    </row>
    <row r="41" spans="1:18" s="32" customFormat="1" ht="12.75" customHeight="1">
      <c r="A41" s="531"/>
      <c r="B41" s="425" t="s">
        <v>140</v>
      </c>
      <c r="C41" s="426"/>
      <c r="D41" s="161">
        <v>1348.2</v>
      </c>
      <c r="E41" s="424">
        <v>0.09</v>
      </c>
      <c r="F41" s="161">
        <v>1430.7</v>
      </c>
      <c r="G41" s="424">
        <v>0.36</v>
      </c>
      <c r="H41" s="161">
        <v>1362.5</v>
      </c>
      <c r="I41" s="424">
        <v>0.32</v>
      </c>
      <c r="J41" s="424"/>
      <c r="K41" s="424"/>
      <c r="L41" s="497">
        <v>4141.3999999999996</v>
      </c>
      <c r="M41" s="498">
        <v>0.25</v>
      </c>
      <c r="N41" s="160">
        <v>1231.7</v>
      </c>
      <c r="O41" s="160">
        <v>1049.3</v>
      </c>
      <c r="P41" s="160">
        <v>1034.2</v>
      </c>
      <c r="Q41" s="160">
        <v>1078.2</v>
      </c>
      <c r="R41" s="160">
        <v>4393.3999999999996</v>
      </c>
    </row>
    <row r="42" spans="1:18" s="32" customFormat="1" ht="12.75" customHeight="1">
      <c r="A42" s="531"/>
      <c r="B42" s="425" t="s">
        <v>71</v>
      </c>
      <c r="C42" s="426"/>
      <c r="D42" s="161">
        <v>129.19999999999999</v>
      </c>
      <c r="E42" s="424">
        <v>0.01</v>
      </c>
      <c r="F42" s="161">
        <v>147.69999999999999</v>
      </c>
      <c r="G42" s="424">
        <v>0.08</v>
      </c>
      <c r="H42" s="161">
        <v>150.9</v>
      </c>
      <c r="I42" s="424">
        <v>0.42</v>
      </c>
      <c r="J42" s="424"/>
      <c r="K42" s="424"/>
      <c r="L42" s="497">
        <v>427.8</v>
      </c>
      <c r="M42" s="498">
        <v>0.16</v>
      </c>
      <c r="N42" s="160">
        <v>127.4</v>
      </c>
      <c r="O42" s="160">
        <v>136.4</v>
      </c>
      <c r="P42" s="160">
        <v>106</v>
      </c>
      <c r="Q42" s="160">
        <v>138.30000000000001</v>
      </c>
      <c r="R42" s="160">
        <v>508.1</v>
      </c>
    </row>
    <row r="43" spans="1:18" s="32" customFormat="1" ht="12.75" customHeight="1">
      <c r="A43" s="531"/>
      <c r="B43" s="425" t="s">
        <v>142</v>
      </c>
      <c r="C43" s="426"/>
      <c r="D43" s="427">
        <v>473.7</v>
      </c>
      <c r="E43" s="429" t="s">
        <v>143</v>
      </c>
      <c r="F43" s="427">
        <v>-63.5</v>
      </c>
      <c r="G43" s="429" t="s">
        <v>143</v>
      </c>
      <c r="H43" s="427">
        <v>0</v>
      </c>
      <c r="I43" s="429" t="s">
        <v>143</v>
      </c>
      <c r="J43" s="424"/>
      <c r="K43" s="424"/>
      <c r="L43" s="499">
        <v>410.2</v>
      </c>
      <c r="M43" s="500">
        <v>-0.42</v>
      </c>
      <c r="N43" s="428">
        <v>-23.8</v>
      </c>
      <c r="O43" s="428">
        <v>0</v>
      </c>
      <c r="P43" s="428">
        <v>734.5</v>
      </c>
      <c r="Q43" s="428">
        <v>-204</v>
      </c>
      <c r="R43" s="428">
        <v>506.7</v>
      </c>
    </row>
    <row r="44" spans="1:18" s="32" customFormat="1" ht="12.75" customHeight="1">
      <c r="A44" s="531"/>
      <c r="B44" s="425" t="s">
        <v>8</v>
      </c>
      <c r="C44" s="426"/>
      <c r="D44" s="160">
        <v>1951.0999999999995</v>
      </c>
      <c r="E44" s="424">
        <v>0.46100000000000002</v>
      </c>
      <c r="F44" s="160">
        <v>1514.9</v>
      </c>
      <c r="G44" s="424">
        <v>0.27800000000000002</v>
      </c>
      <c r="H44" s="160">
        <v>1513.4</v>
      </c>
      <c r="I44" s="424">
        <v>-0.193</v>
      </c>
      <c r="J44" s="424"/>
      <c r="K44" s="424"/>
      <c r="L44" s="497">
        <v>4979.3999999999987</v>
      </c>
      <c r="M44" s="498">
        <v>0.13</v>
      </c>
      <c r="N44" s="160">
        <v>1335.3000000000002</v>
      </c>
      <c r="O44" s="160">
        <v>1185.6999999999994</v>
      </c>
      <c r="P44" s="160">
        <v>1874.7000000000007</v>
      </c>
      <c r="Q44" s="160">
        <v>1012.4</v>
      </c>
      <c r="R44" s="160">
        <v>5408.2</v>
      </c>
    </row>
    <row r="45" spans="1:18" hidden="1">
      <c r="B45" s="55"/>
      <c r="E45" s="34"/>
    </row>
    <row r="46" spans="1:18" hidden="1">
      <c r="B46" s="55"/>
      <c r="E46" s="34"/>
    </row>
    <row r="47" spans="1:18" hidden="1">
      <c r="E47" s="34"/>
    </row>
    <row r="48" spans="1:18" hidden="1">
      <c r="E48" s="34"/>
    </row>
    <row r="49" spans="5:5" hidden="1">
      <c r="E49" s="34"/>
    </row>
    <row r="50" spans="5:5" hidden="1">
      <c r="E50" s="34"/>
    </row>
    <row r="51" spans="5:5" hidden="1">
      <c r="E51" s="34"/>
    </row>
    <row r="52" spans="5:5" hidden="1">
      <c r="E52" s="34"/>
    </row>
    <row r="53" spans="5:5" hidden="1">
      <c r="E53" s="34"/>
    </row>
    <row r="54" spans="5:5" hidden="1">
      <c r="E54" s="34"/>
    </row>
    <row r="55" spans="5:5" hidden="1">
      <c r="E55" s="34"/>
    </row>
    <row r="56" spans="5:5" hidden="1">
      <c r="E56" s="34"/>
    </row>
    <row r="57" spans="5:5" hidden="1">
      <c r="E57" s="34"/>
    </row>
    <row r="58" spans="5:5" hidden="1">
      <c r="E58" s="34"/>
    </row>
    <row r="59" spans="5:5" hidden="1">
      <c r="E59" s="34"/>
    </row>
    <row r="60" spans="5:5" hidden="1">
      <c r="E60" s="34"/>
    </row>
    <row r="61" spans="5:5" hidden="1"/>
    <row r="62" spans="5:5" hidden="1"/>
    <row r="63" spans="5:5" hidden="1"/>
    <row r="64" spans="5:5" hidden="1"/>
    <row r="65" spans="2:2" hidden="1"/>
    <row r="66" spans="2:2" hidden="1"/>
    <row r="67" spans="2:2" hidden="1"/>
    <row r="69" spans="2:2">
      <c r="B69" s="1" t="s">
        <v>161</v>
      </c>
    </row>
    <row r="71" spans="2:2">
      <c r="B71" s="273"/>
    </row>
    <row r="72" spans="2:2">
      <c r="B72" s="22"/>
    </row>
  </sheetData>
  <sheetProtection formatCells="0" formatColumns="0" formatRows="0" insertColumns="0" insertRows="0" insertHyperlinks="0" sort="0" autoFilter="0" pivotTables="0"/>
  <mergeCells count="1">
    <mergeCell ref="B31:C31"/>
  </mergeCells>
  <phoneticPr fontId="0" type="noConversion"/>
  <printOptions horizontalCentered="1" verticalCentered="1"/>
  <pageMargins left="0.31" right="0.28000000000000003" top="0.84" bottom="0.86" header="0.5" footer="0.5"/>
  <pageSetup scale="70" orientation="landscape" r:id="rId1"/>
  <headerFooter alignWithMargins="0">
    <oddHeader>&amp;L&amp;"Arial,Bold"&amp;8Investor Relations
Philip Johnson (317)655-6874
Ilissa Rassner (317)651-2965
Travis Coy (317)277-3666&amp;C&amp;"Arial,Bold"&amp;12Eli Lilly and Company
Statements of Consolidated Net Income - As Reported
&amp;10
&amp;"Arial,Regular"
&amp;R&amp;16LLY</oddHeader>
    <oddFooter xml:space="preserve">&amp;L&amp;8Numbers may not add due to rounding
Page &amp;P of &amp;N pages of financial data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AE33"/>
  <sheetViews>
    <sheetView showGridLines="0" zoomScaleNormal="100" zoomScaleSheetLayoutView="85" workbookViewId="0">
      <selection activeCell="B34" sqref="B34"/>
    </sheetView>
  </sheetViews>
  <sheetFormatPr defaultRowHeight="12.75"/>
  <cols>
    <col min="1" max="1" width="2.42578125" style="4" customWidth="1"/>
    <col min="2" max="2" width="24" style="4" customWidth="1"/>
    <col min="3" max="3" width="7.85546875" style="4" customWidth="1"/>
    <col min="4" max="4" width="2.7109375" style="4" customWidth="1"/>
    <col min="5" max="5" width="5.85546875" style="4" bestFit="1" customWidth="1"/>
    <col min="6" max="6" width="2.7109375" style="4" customWidth="1"/>
    <col min="7" max="7" width="6.140625" style="4" bestFit="1" customWidth="1"/>
    <col min="8" max="8" width="2.7109375" style="4" customWidth="1"/>
    <col min="9" max="9" width="6.140625" style="4" bestFit="1" customWidth="1"/>
    <col min="10" max="10" width="2.7109375" style="4" customWidth="1"/>
    <col min="11" max="11" width="6.140625" style="4" bestFit="1" customWidth="1"/>
    <col min="12" max="12" width="5.42578125" style="4" customWidth="1"/>
    <col min="13" max="13" width="7.85546875" style="4" customWidth="1"/>
    <col min="14" max="14" width="2.7109375" style="4" customWidth="1"/>
    <col min="15" max="15" width="8.7109375" style="4" bestFit="1" customWidth="1"/>
    <col min="16" max="16" width="2.7109375" style="4" customWidth="1"/>
    <col min="17" max="17" width="6.140625" style="4" bestFit="1" customWidth="1"/>
    <col min="18" max="18" width="2.7109375" style="4" customWidth="1"/>
    <col min="19" max="19" width="6.7109375" style="4" bestFit="1" customWidth="1"/>
    <col min="20" max="20" width="2.7109375" style="4" customWidth="1"/>
    <col min="21" max="21" width="6.140625" style="4" bestFit="1" customWidth="1"/>
    <col min="22" max="22" width="5.42578125" style="6" customWidth="1"/>
    <col min="23" max="23" width="7.85546875" style="4" customWidth="1"/>
    <col min="24" max="24" width="2.7109375" style="4" customWidth="1"/>
    <col min="25" max="25" width="5.7109375" style="4" bestFit="1" customWidth="1"/>
    <col min="26" max="26" width="2.7109375" style="4" customWidth="1"/>
    <col min="27" max="27" width="6.140625" style="4" bestFit="1" customWidth="1"/>
    <col min="28" max="28" width="2.7109375" style="4" customWidth="1"/>
    <col min="29" max="29" width="6.140625" style="4" bestFit="1" customWidth="1"/>
    <col min="30" max="30" width="2.7109375" style="4" customWidth="1"/>
    <col min="31" max="31" width="7.5703125" style="4" customWidth="1"/>
    <col min="32" max="16384" width="9.140625" style="4"/>
  </cols>
  <sheetData>
    <row r="1" spans="1:31" ht="12.75" customHeight="1">
      <c r="I1" s="5"/>
      <c r="J1" s="5"/>
      <c r="K1" s="5"/>
      <c r="S1" s="5"/>
      <c r="T1" s="5"/>
      <c r="U1" s="5"/>
      <c r="AC1" s="5"/>
      <c r="AD1" s="5"/>
      <c r="AE1" s="5"/>
    </row>
    <row r="2" spans="1:31" ht="12.75" customHeight="1">
      <c r="I2" s="5"/>
      <c r="J2" s="5"/>
      <c r="K2" s="5"/>
      <c r="S2" s="5"/>
      <c r="T2" s="5"/>
      <c r="U2" s="5"/>
      <c r="AC2" s="5"/>
      <c r="AD2" s="5"/>
      <c r="AE2" s="5"/>
    </row>
    <row r="3" spans="1:31" ht="12.75" customHeight="1" thickBot="1">
      <c r="I3" s="5"/>
      <c r="J3" s="5"/>
      <c r="K3" s="5"/>
      <c r="S3" s="5"/>
      <c r="T3" s="5"/>
      <c r="U3" s="5"/>
      <c r="AC3" s="5"/>
      <c r="AD3" s="5"/>
      <c r="AE3" s="5"/>
    </row>
    <row r="4" spans="1:31" ht="15" customHeight="1">
      <c r="B4" s="474" t="s">
        <v>163</v>
      </c>
      <c r="C4" s="546" t="s">
        <v>111</v>
      </c>
      <c r="D4" s="546"/>
      <c r="E4" s="546"/>
      <c r="F4" s="546"/>
      <c r="G4" s="546"/>
      <c r="H4" s="546"/>
      <c r="I4" s="546"/>
      <c r="J4" s="546"/>
      <c r="K4" s="546"/>
      <c r="L4" s="7"/>
      <c r="M4" s="546" t="s">
        <v>112</v>
      </c>
      <c r="N4" s="546"/>
      <c r="O4" s="546"/>
      <c r="P4" s="546"/>
      <c r="Q4" s="546"/>
      <c r="R4" s="546"/>
      <c r="S4" s="546"/>
      <c r="T4" s="546"/>
      <c r="U4" s="546"/>
      <c r="V4" s="8"/>
      <c r="W4" s="546" t="s">
        <v>113</v>
      </c>
      <c r="X4" s="546"/>
      <c r="Y4" s="546"/>
      <c r="Z4" s="546"/>
      <c r="AA4" s="546"/>
      <c r="AB4" s="546"/>
      <c r="AC4" s="546"/>
      <c r="AD4" s="546"/>
      <c r="AE4" s="547"/>
    </row>
    <row r="5" spans="1:31" ht="12.75" customHeight="1">
      <c r="B5" s="9"/>
      <c r="C5" s="446" t="s">
        <v>83</v>
      </c>
      <c r="D5" s="125"/>
      <c r="E5" s="125" t="s">
        <v>66</v>
      </c>
      <c r="F5" s="125"/>
      <c r="G5" s="125" t="s">
        <v>67</v>
      </c>
      <c r="H5" s="125"/>
      <c r="I5" s="125" t="s">
        <v>68</v>
      </c>
      <c r="J5" s="125"/>
      <c r="K5" s="125" t="s">
        <v>19</v>
      </c>
      <c r="L5" s="125"/>
      <c r="M5" s="446" t="s">
        <v>83</v>
      </c>
      <c r="N5" s="6"/>
      <c r="O5" s="125" t="s">
        <v>66</v>
      </c>
      <c r="P5" s="125"/>
      <c r="Q5" s="125" t="s">
        <v>67</v>
      </c>
      <c r="R5" s="125"/>
      <c r="S5" s="125" t="s">
        <v>68</v>
      </c>
      <c r="T5" s="125"/>
      <c r="U5" s="125" t="s">
        <v>19</v>
      </c>
      <c r="V5" s="125"/>
      <c r="W5" s="446" t="s">
        <v>83</v>
      </c>
      <c r="X5" s="6"/>
      <c r="Y5" s="125" t="s">
        <v>66</v>
      </c>
      <c r="Z5" s="125"/>
      <c r="AA5" s="125" t="s">
        <v>67</v>
      </c>
      <c r="AB5" s="125"/>
      <c r="AC5" s="125" t="s">
        <v>68</v>
      </c>
      <c r="AD5" s="125"/>
      <c r="AE5" s="126" t="s">
        <v>19</v>
      </c>
    </row>
    <row r="6" spans="1:31" ht="12.75" customHeight="1">
      <c r="A6" s="10"/>
      <c r="B6" s="11" t="s">
        <v>141</v>
      </c>
      <c r="C6" s="10"/>
      <c r="D6" s="10"/>
      <c r="E6" s="6"/>
      <c r="F6" s="6"/>
      <c r="G6" s="6"/>
      <c r="H6" s="6"/>
      <c r="I6" s="6"/>
      <c r="J6" s="6"/>
      <c r="K6" s="6"/>
      <c r="L6" s="6"/>
      <c r="M6" s="10"/>
      <c r="N6" s="10"/>
      <c r="O6" s="6"/>
      <c r="P6" s="6"/>
      <c r="Q6" s="6"/>
      <c r="R6" s="6"/>
      <c r="S6" s="6"/>
      <c r="T6" s="6"/>
      <c r="U6" s="6"/>
      <c r="W6" s="10"/>
      <c r="X6" s="10"/>
      <c r="Y6" s="6"/>
      <c r="Z6" s="6"/>
      <c r="AA6" s="6"/>
      <c r="AB6" s="6"/>
      <c r="AC6" s="6"/>
      <c r="AD6" s="6"/>
      <c r="AE6" s="12"/>
    </row>
    <row r="7" spans="1:31" ht="12.75" customHeight="1">
      <c r="A7" s="10"/>
      <c r="B7" s="13" t="s">
        <v>69</v>
      </c>
      <c r="C7" s="127">
        <v>2842</v>
      </c>
      <c r="D7" s="14"/>
      <c r="E7" s="129">
        <v>0.09</v>
      </c>
      <c r="F7" s="15"/>
      <c r="G7" s="281" t="s">
        <v>119</v>
      </c>
      <c r="H7" s="15"/>
      <c r="I7" s="129">
        <v>-0.08</v>
      </c>
      <c r="J7" s="15"/>
      <c r="K7" s="129">
        <v>0.01</v>
      </c>
      <c r="L7" s="6"/>
      <c r="M7" s="127">
        <v>3076</v>
      </c>
      <c r="N7" s="14"/>
      <c r="O7" s="129">
        <v>0.14000000000000001</v>
      </c>
      <c r="P7" s="15"/>
      <c r="Q7" s="281" t="s">
        <v>119</v>
      </c>
      <c r="R7" s="15"/>
      <c r="S7" s="300">
        <v>0</v>
      </c>
      <c r="T7" s="15"/>
      <c r="U7" s="129">
        <v>0.14000000000000001</v>
      </c>
      <c r="V7" s="265"/>
      <c r="W7" s="127">
        <v>3006.9</v>
      </c>
      <c r="X7" s="14"/>
      <c r="Y7" s="129">
        <v>0.12</v>
      </c>
      <c r="Z7" s="15"/>
      <c r="AA7" s="514" t="s">
        <v>119</v>
      </c>
      <c r="AB7" s="15"/>
      <c r="AC7" s="129">
        <v>-0.01</v>
      </c>
      <c r="AD7" s="15"/>
      <c r="AE7" s="515">
        <v>0.11</v>
      </c>
    </row>
    <row r="8" spans="1:31" ht="12.75" customHeight="1">
      <c r="A8" s="10"/>
      <c r="B8" s="13" t="s">
        <v>144</v>
      </c>
      <c r="C8" s="127">
        <v>1168.9000000000001</v>
      </c>
      <c r="D8" s="14"/>
      <c r="E8" s="129">
        <v>-0.02</v>
      </c>
      <c r="F8" s="15"/>
      <c r="G8" s="129">
        <v>0.01</v>
      </c>
      <c r="H8" s="15"/>
      <c r="I8" s="129">
        <v>-0.01</v>
      </c>
      <c r="J8" s="15"/>
      <c r="K8" s="129">
        <v>-0.02</v>
      </c>
      <c r="L8" s="6"/>
      <c r="M8" s="127">
        <v>1143.5999999999999</v>
      </c>
      <c r="N8" s="14"/>
      <c r="O8" s="129">
        <v>-0.01</v>
      </c>
      <c r="P8" s="15"/>
      <c r="Q8" s="129">
        <v>-0.01</v>
      </c>
      <c r="R8" s="15"/>
      <c r="S8" s="129">
        <v>-0.02</v>
      </c>
      <c r="T8" s="15"/>
      <c r="U8" s="129">
        <v>-0.04</v>
      </c>
      <c r="V8" s="265"/>
      <c r="W8" s="127">
        <v>1142</v>
      </c>
      <c r="X8" s="14"/>
      <c r="Y8" s="129">
        <v>-0.02</v>
      </c>
      <c r="Z8" s="15"/>
      <c r="AA8" s="129">
        <v>0.03</v>
      </c>
      <c r="AB8" s="15"/>
      <c r="AC8" s="129">
        <v>0.04</v>
      </c>
      <c r="AD8" s="15"/>
      <c r="AE8" s="515">
        <v>0.05</v>
      </c>
    </row>
    <row r="9" spans="1:31" ht="12.75" customHeight="1">
      <c r="A9" s="10"/>
      <c r="B9" s="13" t="s">
        <v>70</v>
      </c>
      <c r="C9" s="127">
        <v>464.9</v>
      </c>
      <c r="D9" s="14"/>
      <c r="E9" s="129">
        <v>-0.03</v>
      </c>
      <c r="F9" s="15"/>
      <c r="G9" s="129">
        <v>-0.13</v>
      </c>
      <c r="H9" s="15"/>
      <c r="I9" s="129">
        <v>0.11</v>
      </c>
      <c r="J9" s="15"/>
      <c r="K9" s="129">
        <v>-0.05</v>
      </c>
      <c r="L9" s="6"/>
      <c r="M9" s="127">
        <v>500.4</v>
      </c>
      <c r="N9" s="14"/>
      <c r="O9" s="129">
        <v>-0.03</v>
      </c>
      <c r="P9" s="15"/>
      <c r="Q9" s="129">
        <v>-0.19</v>
      </c>
      <c r="R9" s="15"/>
      <c r="S9" s="129">
        <v>0.13</v>
      </c>
      <c r="T9" s="15"/>
      <c r="U9" s="129">
        <v>-0.09</v>
      </c>
      <c r="V9" s="265"/>
      <c r="W9" s="127">
        <v>489.6</v>
      </c>
      <c r="X9" s="14"/>
      <c r="Y9" s="129">
        <v>-0.02</v>
      </c>
      <c r="Z9" s="15"/>
      <c r="AA9" s="129">
        <v>-0.21</v>
      </c>
      <c r="AB9" s="15"/>
      <c r="AC9" s="129">
        <v>0.11</v>
      </c>
      <c r="AD9" s="15"/>
      <c r="AE9" s="515">
        <v>-0.12</v>
      </c>
    </row>
    <row r="10" spans="1:31" ht="12.75" customHeight="1">
      <c r="A10" s="10"/>
      <c r="B10" s="13" t="s">
        <v>158</v>
      </c>
      <c r="C10" s="127">
        <v>627.1</v>
      </c>
      <c r="D10" s="14"/>
      <c r="E10" s="129">
        <v>-0.01</v>
      </c>
      <c r="F10" s="15"/>
      <c r="G10" s="129">
        <v>-0.02</v>
      </c>
      <c r="H10" s="15"/>
      <c r="I10" s="129">
        <v>0.05</v>
      </c>
      <c r="J10" s="15"/>
      <c r="K10" s="129">
        <v>0.02</v>
      </c>
      <c r="L10" s="6"/>
      <c r="M10" s="127">
        <v>666</v>
      </c>
      <c r="N10" s="14"/>
      <c r="O10" s="129">
        <v>-0.01</v>
      </c>
      <c r="P10" s="15"/>
      <c r="Q10" s="129">
        <v>-0.02</v>
      </c>
      <c r="R10" s="15"/>
      <c r="S10" s="129">
        <v>7.0000000000000007E-2</v>
      </c>
      <c r="T10" s="15"/>
      <c r="U10" s="129">
        <v>0.05</v>
      </c>
      <c r="V10" s="265"/>
      <c r="W10" s="127">
        <v>603.79999999999995</v>
      </c>
      <c r="X10" s="14"/>
      <c r="Y10" s="129">
        <v>-0.02</v>
      </c>
      <c r="Z10" s="15"/>
      <c r="AA10" s="129">
        <v>-0.04</v>
      </c>
      <c r="AB10" s="15"/>
      <c r="AC10" s="129">
        <v>0.05</v>
      </c>
      <c r="AD10" s="15"/>
      <c r="AE10" s="515">
        <v>-0.01</v>
      </c>
    </row>
    <row r="11" spans="1:31" ht="12.75" customHeight="1">
      <c r="A11" s="10"/>
      <c r="B11" s="11" t="s">
        <v>151</v>
      </c>
      <c r="C11" s="127">
        <v>5102.8999999999996</v>
      </c>
      <c r="D11" s="14"/>
      <c r="E11" s="129">
        <v>0.04</v>
      </c>
      <c r="F11" s="15"/>
      <c r="G11" s="129">
        <v>-0.01</v>
      </c>
      <c r="H11" s="15"/>
      <c r="I11" s="129">
        <v>-0.03</v>
      </c>
      <c r="J11" s="15"/>
      <c r="K11" s="300">
        <v>0</v>
      </c>
      <c r="L11" s="6"/>
      <c r="M11" s="127">
        <v>5386.2</v>
      </c>
      <c r="N11" s="14"/>
      <c r="O11" s="129">
        <v>7.0000000000000007E-2</v>
      </c>
      <c r="P11" s="15"/>
      <c r="Q11" s="129">
        <v>-0.02</v>
      </c>
      <c r="R11" s="15"/>
      <c r="S11" s="129">
        <v>0.01</v>
      </c>
      <c r="T11" s="15"/>
      <c r="U11" s="129">
        <v>0.06</v>
      </c>
      <c r="V11" s="265"/>
      <c r="W11" s="127">
        <v>5242.3</v>
      </c>
      <c r="X11" s="14"/>
      <c r="Y11" s="129">
        <v>0.06</v>
      </c>
      <c r="Z11" s="15"/>
      <c r="AA11" s="129">
        <v>-0.02</v>
      </c>
      <c r="AB11" s="15"/>
      <c r="AC11" s="129">
        <v>0.02</v>
      </c>
      <c r="AD11" s="15"/>
      <c r="AE11" s="515">
        <v>0.06</v>
      </c>
    </row>
    <row r="12" spans="1:31" ht="12.75" customHeight="1">
      <c r="A12" s="10"/>
      <c r="B12" s="11"/>
      <c r="C12" s="127"/>
      <c r="D12" s="14"/>
      <c r="E12" s="129"/>
      <c r="F12" s="15"/>
      <c r="G12" s="129"/>
      <c r="H12" s="15"/>
      <c r="I12" s="129"/>
      <c r="J12" s="15"/>
      <c r="K12" s="129"/>
      <c r="L12" s="6"/>
      <c r="M12" s="127"/>
      <c r="N12" s="14"/>
      <c r="O12" s="129"/>
      <c r="P12" s="15"/>
      <c r="Q12" s="129"/>
      <c r="R12" s="15"/>
      <c r="S12" s="129"/>
      <c r="T12" s="15"/>
      <c r="U12" s="129"/>
      <c r="V12" s="265"/>
      <c r="W12" s="127"/>
      <c r="X12" s="14"/>
      <c r="Y12" s="129"/>
      <c r="Z12" s="15"/>
      <c r="AA12" s="129"/>
      <c r="AB12" s="15"/>
      <c r="AC12" s="129"/>
      <c r="AD12" s="15"/>
      <c r="AE12" s="515"/>
    </row>
    <row r="13" spans="1:31">
      <c r="A13" s="10"/>
      <c r="B13" s="11" t="s">
        <v>71</v>
      </c>
      <c r="C13" s="127">
        <v>499.1</v>
      </c>
      <c r="D13" s="14"/>
      <c r="E13" s="129">
        <v>0.02</v>
      </c>
      <c r="F13" s="15"/>
      <c r="G13" s="129">
        <v>-0.01</v>
      </c>
      <c r="H13" s="15"/>
      <c r="I13" s="129">
        <v>0</v>
      </c>
      <c r="J13" s="15"/>
      <c r="K13" s="129">
        <v>0.02</v>
      </c>
      <c r="L13" s="6"/>
      <c r="M13" s="127">
        <v>543.5</v>
      </c>
      <c r="N13" s="14"/>
      <c r="O13" s="129">
        <v>0.03</v>
      </c>
      <c r="P13" s="15"/>
      <c r="Q13" s="129">
        <v>-0.01</v>
      </c>
      <c r="R13" s="15"/>
      <c r="S13" s="129">
        <v>0.05</v>
      </c>
      <c r="T13" s="15"/>
      <c r="U13" s="129">
        <v>0.06</v>
      </c>
      <c r="V13" s="265"/>
      <c r="W13" s="127">
        <v>530.29999999999995</v>
      </c>
      <c r="X13" s="14"/>
      <c r="Y13" s="129">
        <v>-0.01</v>
      </c>
      <c r="Z13" s="15"/>
      <c r="AA13" s="129">
        <v>-0.01</v>
      </c>
      <c r="AB13" s="15"/>
      <c r="AC13" s="129">
        <v>0.13</v>
      </c>
      <c r="AD13" s="15"/>
      <c r="AE13" s="515">
        <v>0.11</v>
      </c>
    </row>
    <row r="14" spans="1:31">
      <c r="A14" s="10"/>
      <c r="B14" s="11"/>
      <c r="C14" s="127"/>
      <c r="D14" s="14"/>
      <c r="E14" s="129"/>
      <c r="F14" s="15"/>
      <c r="G14" s="129"/>
      <c r="H14" s="15"/>
      <c r="I14" s="129"/>
      <c r="J14" s="15"/>
      <c r="K14" s="129"/>
      <c r="L14" s="6"/>
      <c r="M14" s="127"/>
      <c r="N14" s="14"/>
      <c r="O14" s="129"/>
      <c r="P14" s="15"/>
      <c r="Q14" s="129"/>
      <c r="R14" s="15"/>
      <c r="S14" s="129"/>
      <c r="T14" s="15"/>
      <c r="U14" s="129"/>
      <c r="V14" s="265"/>
      <c r="W14" s="127"/>
      <c r="X14" s="14"/>
      <c r="Y14" s="281"/>
      <c r="Z14" s="15"/>
      <c r="AA14" s="129"/>
      <c r="AB14" s="15"/>
      <c r="AC14" s="129"/>
      <c r="AD14" s="15"/>
      <c r="AE14" s="515"/>
    </row>
    <row r="15" spans="1:31">
      <c r="A15" s="10"/>
      <c r="B15" s="17" t="s">
        <v>78</v>
      </c>
      <c r="C15" s="127">
        <v>5602</v>
      </c>
      <c r="D15" s="14"/>
      <c r="E15" s="129">
        <v>0.04</v>
      </c>
      <c r="F15" s="15"/>
      <c r="G15" s="129">
        <v>-0.01</v>
      </c>
      <c r="H15" s="15"/>
      <c r="I15" s="129">
        <v>-0.03</v>
      </c>
      <c r="J15" s="15"/>
      <c r="K15" s="129">
        <v>0</v>
      </c>
      <c r="L15" s="6"/>
      <c r="M15" s="127">
        <v>5929.7</v>
      </c>
      <c r="N15" s="14"/>
      <c r="O15" s="129">
        <v>0.06</v>
      </c>
      <c r="P15" s="15"/>
      <c r="Q15" s="129">
        <v>-0.02</v>
      </c>
      <c r="R15" s="15"/>
      <c r="S15" s="129">
        <v>0.02</v>
      </c>
      <c r="T15" s="15"/>
      <c r="U15" s="129">
        <v>0.06</v>
      </c>
      <c r="V15" s="265"/>
      <c r="W15" s="127">
        <v>5772.6</v>
      </c>
      <c r="X15" s="14"/>
      <c r="Y15" s="129">
        <v>0.05</v>
      </c>
      <c r="Z15" s="15"/>
      <c r="AA15" s="129">
        <v>-0.02</v>
      </c>
      <c r="AB15" s="15"/>
      <c r="AC15" s="129">
        <v>0.03</v>
      </c>
      <c r="AD15" s="15"/>
      <c r="AE15" s="515">
        <v>0.06</v>
      </c>
    </row>
    <row r="16" spans="1:31" ht="12.75" customHeight="1">
      <c r="B16" s="9"/>
      <c r="C16" s="14"/>
      <c r="D16" s="14"/>
      <c r="E16" s="6"/>
      <c r="F16" s="6"/>
      <c r="G16" s="6"/>
      <c r="H16" s="6"/>
      <c r="I16" s="6"/>
      <c r="J16" s="6"/>
      <c r="K16" s="6"/>
      <c r="M16" s="14"/>
      <c r="N16" s="14"/>
      <c r="W16" s="14"/>
      <c r="X16" s="14"/>
      <c r="AE16" s="18"/>
    </row>
    <row r="17" spans="1:31" ht="12.75" customHeight="1">
      <c r="B17" s="9"/>
      <c r="C17" s="14"/>
      <c r="D17" s="14"/>
      <c r="M17" s="14"/>
      <c r="N17" s="14"/>
      <c r="W17" s="14"/>
      <c r="X17" s="14"/>
      <c r="AE17" s="18"/>
    </row>
    <row r="18" spans="1:31" ht="12.75" customHeight="1">
      <c r="B18" s="9"/>
      <c r="C18" s="544" t="s">
        <v>114</v>
      </c>
      <c r="D18" s="544"/>
      <c r="E18" s="544"/>
      <c r="F18" s="544"/>
      <c r="G18" s="544"/>
      <c r="H18" s="544"/>
      <c r="I18" s="544"/>
      <c r="J18" s="544"/>
      <c r="K18" s="544"/>
      <c r="M18" s="544" t="s">
        <v>115</v>
      </c>
      <c r="N18" s="544"/>
      <c r="O18" s="544"/>
      <c r="P18" s="544"/>
      <c r="Q18" s="544"/>
      <c r="R18" s="544"/>
      <c r="S18" s="544"/>
      <c r="T18" s="544"/>
      <c r="U18" s="544"/>
      <c r="W18" s="544"/>
      <c r="X18" s="544"/>
      <c r="Y18" s="544"/>
      <c r="Z18" s="544"/>
      <c r="AA18" s="544"/>
      <c r="AB18" s="544"/>
      <c r="AC18" s="544"/>
      <c r="AD18" s="544"/>
      <c r="AE18" s="545"/>
    </row>
    <row r="19" spans="1:31" ht="12.75" customHeight="1">
      <c r="B19" s="9"/>
      <c r="C19" s="446" t="s">
        <v>83</v>
      </c>
      <c r="D19" s="125"/>
      <c r="E19" s="125" t="s">
        <v>66</v>
      </c>
      <c r="F19" s="125"/>
      <c r="G19" s="125" t="s">
        <v>67</v>
      </c>
      <c r="H19" s="125"/>
      <c r="I19" s="125" t="s">
        <v>68</v>
      </c>
      <c r="J19" s="125"/>
      <c r="K19" s="125" t="s">
        <v>19</v>
      </c>
      <c r="L19" s="125"/>
      <c r="M19" s="446" t="s">
        <v>83</v>
      </c>
      <c r="N19" s="6"/>
      <c r="O19" s="125" t="s">
        <v>66</v>
      </c>
      <c r="P19" s="125"/>
      <c r="Q19" s="125" t="s">
        <v>67</v>
      </c>
      <c r="R19" s="125"/>
      <c r="S19" s="125" t="s">
        <v>68</v>
      </c>
      <c r="T19" s="125"/>
      <c r="U19" s="125" t="s">
        <v>19</v>
      </c>
      <c r="W19" s="543"/>
      <c r="X19" s="543"/>
      <c r="Y19" s="543"/>
      <c r="Z19" s="446"/>
      <c r="AA19" s="446"/>
      <c r="AB19" s="446"/>
      <c r="AC19" s="446"/>
      <c r="AD19" s="446"/>
      <c r="AE19" s="124"/>
    </row>
    <row r="20" spans="1:31" ht="12.75" customHeight="1">
      <c r="A20" s="10"/>
      <c r="B20" s="11" t="s">
        <v>141</v>
      </c>
      <c r="C20" s="158"/>
      <c r="D20" s="10"/>
      <c r="E20" s="6"/>
      <c r="F20" s="6"/>
      <c r="G20" s="6"/>
      <c r="H20" s="6"/>
      <c r="I20" s="6"/>
      <c r="J20" s="6"/>
      <c r="K20" s="6"/>
      <c r="L20" s="6"/>
      <c r="M20" s="158"/>
      <c r="N20" s="10"/>
      <c r="O20" s="6"/>
      <c r="P20" s="6"/>
      <c r="Q20" s="6"/>
      <c r="R20" s="6"/>
      <c r="S20" s="6"/>
      <c r="T20" s="6"/>
      <c r="U20" s="6"/>
      <c r="W20" s="10"/>
      <c r="X20" s="10"/>
      <c r="Y20" s="6"/>
      <c r="Z20" s="6"/>
      <c r="AA20" s="6"/>
      <c r="AB20" s="6"/>
      <c r="AC20" s="6"/>
      <c r="AD20" s="6"/>
      <c r="AE20" s="12"/>
    </row>
    <row r="21" spans="1:31" ht="12.75" customHeight="1">
      <c r="A21" s="10"/>
      <c r="B21" s="13" t="s">
        <v>69</v>
      </c>
      <c r="C21" s="127"/>
      <c r="D21" s="14"/>
      <c r="E21" s="129"/>
      <c r="F21" s="15"/>
      <c r="G21" s="281"/>
      <c r="H21" s="15"/>
      <c r="I21" s="129"/>
      <c r="J21" s="15"/>
      <c r="K21" s="129"/>
      <c r="L21" s="6"/>
      <c r="M21" s="516">
        <v>8924.9</v>
      </c>
      <c r="N21" s="517"/>
      <c r="O21" s="518">
        <v>0.12</v>
      </c>
      <c r="P21" s="519"/>
      <c r="Q21" s="514" t="s">
        <v>119</v>
      </c>
      <c r="R21" s="519"/>
      <c r="S21" s="518">
        <v>-0.03</v>
      </c>
      <c r="T21" s="519"/>
      <c r="U21" s="518">
        <v>0.08</v>
      </c>
      <c r="V21" s="143"/>
      <c r="W21" s="14"/>
      <c r="X21" s="14"/>
      <c r="Y21" s="15"/>
      <c r="Z21" s="15"/>
      <c r="AA21" s="15"/>
      <c r="AB21" s="15"/>
      <c r="AC21" s="15"/>
      <c r="AD21" s="15"/>
      <c r="AE21" s="16"/>
    </row>
    <row r="22" spans="1:31" ht="12.75" customHeight="1">
      <c r="A22" s="10"/>
      <c r="B22" s="13" t="s">
        <v>144</v>
      </c>
      <c r="C22" s="127"/>
      <c r="D22" s="14"/>
      <c r="E22" s="129"/>
      <c r="F22" s="15"/>
      <c r="G22" s="129"/>
      <c r="H22" s="15"/>
      <c r="I22" s="129"/>
      <c r="J22" s="15"/>
      <c r="K22" s="129"/>
      <c r="L22" s="6"/>
      <c r="M22" s="516">
        <v>3454.5</v>
      </c>
      <c r="N22" s="517"/>
      <c r="O22" s="518">
        <v>-0.02</v>
      </c>
      <c r="P22" s="519"/>
      <c r="Q22" s="518">
        <v>0.01</v>
      </c>
      <c r="R22" s="519"/>
      <c r="S22" s="520">
        <v>0</v>
      </c>
      <c r="T22" s="300"/>
      <c r="U22" s="518">
        <v>-0.01</v>
      </c>
      <c r="W22" s="14"/>
      <c r="X22" s="14"/>
      <c r="Y22" s="15"/>
      <c r="Z22" s="15"/>
      <c r="AA22" s="15"/>
      <c r="AB22" s="15"/>
      <c r="AC22" s="15"/>
      <c r="AD22" s="15"/>
      <c r="AE22" s="16"/>
    </row>
    <row r="23" spans="1:31">
      <c r="A23" s="10"/>
      <c r="B23" s="13" t="s">
        <v>70</v>
      </c>
      <c r="C23" s="127"/>
      <c r="D23" s="14"/>
      <c r="E23" s="129"/>
      <c r="F23" s="15"/>
      <c r="G23" s="129"/>
      <c r="H23" s="15"/>
      <c r="I23" s="129"/>
      <c r="J23" s="15"/>
      <c r="K23" s="129"/>
      <c r="L23" s="6"/>
      <c r="M23" s="516">
        <v>1454.9</v>
      </c>
      <c r="N23" s="517"/>
      <c r="O23" s="518">
        <v>-0.02</v>
      </c>
      <c r="P23" s="519"/>
      <c r="Q23" s="518">
        <v>-0.18</v>
      </c>
      <c r="R23" s="519"/>
      <c r="S23" s="518">
        <v>0.12</v>
      </c>
      <c r="T23" s="519"/>
      <c r="U23" s="518">
        <v>-0.09</v>
      </c>
      <c r="W23" s="14"/>
      <c r="X23" s="14"/>
      <c r="Y23" s="15"/>
      <c r="Z23" s="15"/>
      <c r="AA23" s="15"/>
      <c r="AB23" s="15"/>
      <c r="AC23" s="15"/>
      <c r="AD23" s="15"/>
      <c r="AE23" s="16"/>
    </row>
    <row r="24" spans="1:31">
      <c r="A24" s="10"/>
      <c r="B24" s="13" t="s">
        <v>158</v>
      </c>
      <c r="C24" s="127"/>
      <c r="D24" s="14"/>
      <c r="E24" s="129"/>
      <c r="F24" s="15"/>
      <c r="G24" s="129"/>
      <c r="H24" s="15"/>
      <c r="I24" s="129"/>
      <c r="J24" s="15"/>
      <c r="K24" s="129"/>
      <c r="L24" s="6"/>
      <c r="M24" s="516">
        <v>1896.9</v>
      </c>
      <c r="N24" s="517"/>
      <c r="O24" s="518">
        <v>-0.01</v>
      </c>
      <c r="P24" s="519"/>
      <c r="Q24" s="518">
        <v>-0.03</v>
      </c>
      <c r="R24" s="519"/>
      <c r="S24" s="518">
        <v>0.06</v>
      </c>
      <c r="T24" s="519"/>
      <c r="U24" s="518">
        <v>0.02</v>
      </c>
      <c r="V24" s="143"/>
      <c r="W24" s="14"/>
      <c r="X24" s="14"/>
      <c r="Y24" s="15"/>
      <c r="Z24" s="15"/>
      <c r="AA24" s="15"/>
      <c r="AB24" s="15"/>
      <c r="AC24" s="15"/>
      <c r="AD24" s="15"/>
      <c r="AE24" s="16"/>
    </row>
    <row r="25" spans="1:31">
      <c r="A25" s="10"/>
      <c r="B25" s="11" t="s">
        <v>151</v>
      </c>
      <c r="C25" s="127"/>
      <c r="D25" s="14"/>
      <c r="E25" s="129"/>
      <c r="F25" s="15"/>
      <c r="G25" s="129"/>
      <c r="H25" s="15"/>
      <c r="I25" s="129"/>
      <c r="J25" s="15"/>
      <c r="K25" s="129"/>
      <c r="L25" s="6"/>
      <c r="M25" s="516">
        <v>15731.2</v>
      </c>
      <c r="N25" s="517"/>
      <c r="O25" s="518">
        <v>0.06</v>
      </c>
      <c r="P25" s="519"/>
      <c r="Q25" s="518">
        <v>-0.02</v>
      </c>
      <c r="R25" s="519"/>
      <c r="S25" s="518">
        <v>0</v>
      </c>
      <c r="T25" s="519"/>
      <c r="U25" s="518">
        <v>0.04</v>
      </c>
      <c r="W25" s="14"/>
      <c r="X25" s="14"/>
      <c r="Y25" s="15"/>
      <c r="Z25" s="15"/>
      <c r="AA25" s="15"/>
      <c r="AB25" s="15"/>
      <c r="AC25" s="15"/>
      <c r="AD25" s="15"/>
      <c r="AE25" s="16"/>
    </row>
    <row r="26" spans="1:31">
      <c r="A26" s="10"/>
      <c r="B26" s="11"/>
      <c r="C26" s="127"/>
      <c r="D26" s="14"/>
      <c r="E26" s="129"/>
      <c r="F26" s="15"/>
      <c r="G26" s="129"/>
      <c r="H26" s="15"/>
      <c r="I26" s="129"/>
      <c r="J26" s="15"/>
      <c r="K26" s="129"/>
      <c r="L26" s="6"/>
      <c r="M26" s="516"/>
      <c r="N26" s="517"/>
      <c r="O26" s="518"/>
      <c r="P26" s="519"/>
      <c r="Q26" s="521"/>
      <c r="R26" s="519"/>
      <c r="S26" s="522"/>
      <c r="T26" s="519"/>
      <c r="U26" s="518"/>
      <c r="W26" s="14"/>
      <c r="X26" s="14"/>
      <c r="Y26" s="15"/>
      <c r="Z26" s="15"/>
      <c r="AA26" s="15"/>
      <c r="AB26" s="15"/>
      <c r="AC26" s="15"/>
      <c r="AD26" s="15"/>
      <c r="AE26" s="16"/>
    </row>
    <row r="27" spans="1:31">
      <c r="A27" s="10"/>
      <c r="B27" s="11" t="s">
        <v>71</v>
      </c>
      <c r="C27" s="127"/>
      <c r="D27" s="14"/>
      <c r="E27" s="281"/>
      <c r="F27" s="15"/>
      <c r="G27" s="129"/>
      <c r="H27" s="15"/>
      <c r="I27" s="129"/>
      <c r="J27" s="15"/>
      <c r="K27" s="129"/>
      <c r="L27" s="6"/>
      <c r="M27" s="516">
        <v>1573.1</v>
      </c>
      <c r="N27" s="517"/>
      <c r="O27" s="518">
        <v>0.01</v>
      </c>
      <c r="P27" s="519"/>
      <c r="Q27" s="523">
        <v>-0.01</v>
      </c>
      <c r="R27" s="519"/>
      <c r="S27" s="518">
        <v>0.06</v>
      </c>
      <c r="T27" s="519"/>
      <c r="U27" s="518">
        <v>0.06</v>
      </c>
      <c r="W27" s="14"/>
      <c r="X27" s="14"/>
      <c r="Y27" s="15"/>
      <c r="Z27" s="15"/>
      <c r="AA27" s="15"/>
      <c r="AB27" s="15"/>
      <c r="AC27" s="15"/>
      <c r="AD27" s="15"/>
      <c r="AE27" s="16"/>
    </row>
    <row r="28" spans="1:31">
      <c r="A28" s="10"/>
      <c r="B28" s="11"/>
      <c r="C28" s="127"/>
      <c r="D28" s="14"/>
      <c r="E28" s="244"/>
      <c r="F28" s="15"/>
      <c r="G28" s="129"/>
      <c r="H28" s="15"/>
      <c r="I28" s="129"/>
      <c r="J28" s="15"/>
      <c r="K28" s="129"/>
      <c r="L28" s="6"/>
      <c r="M28" s="516"/>
      <c r="N28" s="517"/>
      <c r="O28" s="518"/>
      <c r="P28" s="519"/>
      <c r="Q28" s="523"/>
      <c r="R28" s="519"/>
      <c r="S28" s="518"/>
      <c r="T28" s="519"/>
      <c r="U28" s="518"/>
      <c r="W28" s="14"/>
      <c r="X28" s="14"/>
      <c r="Y28" s="15"/>
      <c r="Z28" s="15"/>
      <c r="AA28" s="15"/>
      <c r="AB28" s="15"/>
      <c r="AC28" s="15"/>
      <c r="AD28" s="15"/>
      <c r="AE28" s="16"/>
    </row>
    <row r="29" spans="1:31" ht="13.5" thickBot="1">
      <c r="A29" s="10"/>
      <c r="B29" s="274" t="s">
        <v>78</v>
      </c>
      <c r="C29" s="282"/>
      <c r="D29" s="275"/>
      <c r="E29" s="283"/>
      <c r="F29" s="276"/>
      <c r="G29" s="284"/>
      <c r="H29" s="276"/>
      <c r="I29" s="284"/>
      <c r="J29" s="276"/>
      <c r="K29" s="284"/>
      <c r="L29" s="19"/>
      <c r="M29" s="524">
        <v>17304.3</v>
      </c>
      <c r="N29" s="525"/>
      <c r="O29" s="526">
        <v>0.05</v>
      </c>
      <c r="P29" s="527"/>
      <c r="Q29" s="528">
        <v>-0.02</v>
      </c>
      <c r="R29" s="527"/>
      <c r="S29" s="526">
        <v>0.01</v>
      </c>
      <c r="T29" s="527"/>
      <c r="U29" s="284">
        <v>0.04</v>
      </c>
      <c r="V29" s="19"/>
      <c r="W29" s="275"/>
      <c r="X29" s="275"/>
      <c r="Y29" s="276"/>
      <c r="Z29" s="276"/>
      <c r="AA29" s="276"/>
      <c r="AB29" s="276"/>
      <c r="AC29" s="276"/>
      <c r="AD29" s="276"/>
      <c r="AE29" s="277"/>
    </row>
    <row r="30" spans="1:31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W30" s="6"/>
      <c r="X30" s="6"/>
      <c r="Y30" s="6"/>
      <c r="Z30" s="6"/>
      <c r="AA30" s="6"/>
      <c r="AB30" s="6"/>
      <c r="AC30" s="6"/>
      <c r="AD30" s="6"/>
      <c r="AE30" s="6"/>
    </row>
    <row r="31" spans="1:31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W31" s="6"/>
      <c r="X31" s="6"/>
      <c r="Y31" s="6"/>
      <c r="Z31" s="6"/>
      <c r="AA31" s="6"/>
      <c r="AB31" s="6"/>
      <c r="AC31" s="6"/>
      <c r="AD31" s="6"/>
      <c r="AE31" s="6"/>
    </row>
    <row r="32" spans="1:31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10"/>
      <c r="P32" s="6"/>
      <c r="Q32" s="6"/>
      <c r="R32" s="6"/>
      <c r="S32" s="6"/>
      <c r="T32" s="6"/>
      <c r="U32" s="6"/>
      <c r="W32" s="6"/>
      <c r="X32" s="6"/>
      <c r="Y32" s="6"/>
      <c r="Z32" s="6"/>
      <c r="AA32" s="6"/>
      <c r="AB32" s="6"/>
      <c r="AC32" s="6"/>
      <c r="AD32" s="6"/>
      <c r="AE32" s="6"/>
    </row>
    <row r="33" spans="2:2">
      <c r="B33" s="142" t="s">
        <v>166</v>
      </c>
    </row>
  </sheetData>
  <sheetProtection formatCells="0" formatColumns="0" formatRows="0" insertColumns="0" insertRows="0"/>
  <mergeCells count="7">
    <mergeCell ref="W19:Y19"/>
    <mergeCell ref="W18:AE18"/>
    <mergeCell ref="C4:K4"/>
    <mergeCell ref="M4:U4"/>
    <mergeCell ref="W4:AE4"/>
    <mergeCell ref="C18:K18"/>
    <mergeCell ref="M18:U18"/>
  </mergeCells>
  <printOptions horizontalCentered="1" verticalCentered="1"/>
  <pageMargins left="0.47" right="0.39" top="1" bottom="0.63" header="0.5" footer="0.28000000000000003"/>
  <pageSetup scale="78" orientation="landscape" r:id="rId1"/>
  <headerFooter alignWithMargins="0">
    <oddHeader>&amp;L&amp;"Arial,Bold"&amp;8Investor Relations
Philip Johnson (317)655-6874
Ilissa Rassner (317)651-2965
Travis Coy (317)277-3666&amp;C&amp;"Arial,Bold"&amp;12Eli Lilly and Company
Effect of Price, Rate, Volume on Current Quarter Sales&amp;10
&amp;"Arial,Regular"
&amp;R&amp;16LLY</oddHeader>
    <oddFooter xml:space="preserve">&amp;L&amp;8Numbers may not add due to rounding
Page &amp;P of &amp;N pages of financial data
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N35"/>
  <sheetViews>
    <sheetView showGridLines="0" zoomScaleNormal="100" zoomScalePageLayoutView="120" workbookViewId="0">
      <selection activeCell="P23" sqref="P23"/>
    </sheetView>
  </sheetViews>
  <sheetFormatPr defaultRowHeight="12.75"/>
  <cols>
    <col min="1" max="1" width="31.42578125" style="70" customWidth="1"/>
    <col min="2" max="2" width="4.28515625" style="76" customWidth="1"/>
    <col min="3" max="3" width="9.85546875" style="70" bestFit="1" customWidth="1"/>
    <col min="4" max="4" width="9.7109375" style="70" bestFit="1" customWidth="1"/>
    <col min="5" max="6" width="9.28515625" style="70" bestFit="1" customWidth="1"/>
    <col min="7" max="7" width="10.28515625" style="70" bestFit="1" customWidth="1"/>
    <col min="8" max="8" width="5.42578125" style="70" customWidth="1"/>
    <col min="9" max="10" width="9.85546875" style="70" bestFit="1" customWidth="1"/>
    <col min="11" max="11" width="10.42578125" style="70" bestFit="1" customWidth="1"/>
    <col min="12" max="12" width="9.85546875" style="70" bestFit="1" customWidth="1"/>
    <col min="13" max="13" width="11.7109375" style="77" bestFit="1" customWidth="1"/>
    <col min="14" max="16384" width="9.140625" style="70"/>
  </cols>
  <sheetData>
    <row r="1" spans="1:13">
      <c r="A1" s="75" t="s">
        <v>80</v>
      </c>
    </row>
    <row r="2" spans="1:13">
      <c r="E2" s="23">
        <v>2013</v>
      </c>
      <c r="K2" s="23">
        <v>2012</v>
      </c>
    </row>
    <row r="3" spans="1:13">
      <c r="A3" s="22" t="s">
        <v>72</v>
      </c>
      <c r="B3" s="79"/>
      <c r="C3" s="80"/>
      <c r="D3" s="80"/>
      <c r="E3" s="80"/>
      <c r="F3" s="80"/>
      <c r="G3" s="80"/>
      <c r="H3" s="80"/>
      <c r="I3" s="80"/>
      <c r="J3" s="80"/>
      <c r="K3" s="80"/>
      <c r="L3" s="80"/>
      <c r="M3" s="86"/>
    </row>
    <row r="4" spans="1:13">
      <c r="A4" s="213" t="s">
        <v>89</v>
      </c>
      <c r="B4" s="78"/>
      <c r="C4" s="29" t="s">
        <v>15</v>
      </c>
      <c r="D4" s="29" t="s">
        <v>1</v>
      </c>
      <c r="E4" s="29" t="s">
        <v>13</v>
      </c>
      <c r="F4" s="29" t="s">
        <v>2</v>
      </c>
      <c r="G4" s="29" t="s">
        <v>19</v>
      </c>
      <c r="H4" s="80"/>
      <c r="I4" s="29" t="s">
        <v>15</v>
      </c>
      <c r="J4" s="29" t="s">
        <v>1</v>
      </c>
      <c r="K4" s="29" t="s">
        <v>13</v>
      </c>
      <c r="L4" s="29" t="s">
        <v>2</v>
      </c>
      <c r="M4" s="29" t="s">
        <v>19</v>
      </c>
    </row>
    <row r="5" spans="1:13">
      <c r="A5" s="80"/>
      <c r="B5" s="79"/>
      <c r="C5" s="79"/>
      <c r="D5" s="79"/>
      <c r="E5" s="79"/>
      <c r="F5" s="79"/>
      <c r="G5" s="247"/>
      <c r="H5" s="80"/>
      <c r="I5" s="6"/>
      <c r="J5" s="6"/>
      <c r="K5" s="6"/>
      <c r="L5" s="6"/>
      <c r="M5" s="10"/>
    </row>
    <row r="6" spans="1:13">
      <c r="A6" s="80" t="s">
        <v>91</v>
      </c>
      <c r="B6" s="81"/>
      <c r="C6" s="82">
        <v>-40.299999999999997</v>
      </c>
      <c r="D6" s="82">
        <v>-40.299999999999997</v>
      </c>
      <c r="E6" s="82">
        <v>-39.799999999999997</v>
      </c>
      <c r="F6" s="82"/>
      <c r="G6" s="285">
        <v>-120.4</v>
      </c>
      <c r="H6" s="58"/>
      <c r="I6" s="82">
        <v>-45.3</v>
      </c>
      <c r="J6" s="82">
        <v>-43</v>
      </c>
      <c r="K6" s="161">
        <v>-47</v>
      </c>
      <c r="L6" s="82">
        <v>-42.6</v>
      </c>
      <c r="M6" s="83">
        <v>-177.8</v>
      </c>
    </row>
    <row r="7" spans="1:13" ht="15">
      <c r="A7" s="80" t="s">
        <v>63</v>
      </c>
      <c r="B7" s="84"/>
      <c r="C7" s="217">
        <v>23.6</v>
      </c>
      <c r="D7" s="217">
        <v>29.7</v>
      </c>
      <c r="E7" s="217">
        <v>32.200000000000003</v>
      </c>
      <c r="F7" s="217"/>
      <c r="G7" s="286">
        <v>85.5</v>
      </c>
      <c r="H7" s="219"/>
      <c r="I7" s="217">
        <v>26.1</v>
      </c>
      <c r="J7" s="217">
        <v>27.2</v>
      </c>
      <c r="K7" s="217">
        <v>25.7</v>
      </c>
      <c r="L7" s="217">
        <v>26.1</v>
      </c>
      <c r="M7" s="218">
        <v>105</v>
      </c>
    </row>
    <row r="8" spans="1:13" ht="15">
      <c r="A8" s="214" t="s">
        <v>90</v>
      </c>
      <c r="C8" s="225">
        <f>SUM(C6:C7)</f>
        <v>-16.699999999999996</v>
      </c>
      <c r="D8" s="225">
        <f>SUM(D6:D7)</f>
        <v>-10.599999999999998</v>
      </c>
      <c r="E8" s="225">
        <v>-7.6</v>
      </c>
      <c r="F8" s="225"/>
      <c r="G8" s="268">
        <v>-34.9</v>
      </c>
      <c r="H8" s="216"/>
      <c r="I8" s="225">
        <v>-19.199999999999996</v>
      </c>
      <c r="J8" s="225">
        <v>-15.8</v>
      </c>
      <c r="K8" s="225">
        <v>-21.3</v>
      </c>
      <c r="L8" s="225">
        <v>-16.5</v>
      </c>
      <c r="M8" s="225">
        <v>-72.800000000000011</v>
      </c>
    </row>
    <row r="9" spans="1:13" ht="15">
      <c r="A9" s="214"/>
      <c r="C9" s="226"/>
      <c r="D9" s="226"/>
      <c r="E9" s="226"/>
      <c r="F9" s="226"/>
      <c r="G9" s="268"/>
      <c r="H9" s="215"/>
      <c r="I9" s="226"/>
      <c r="J9" s="226"/>
      <c r="K9" s="226"/>
      <c r="L9" s="226"/>
      <c r="M9" s="225"/>
    </row>
    <row r="10" spans="1:13">
      <c r="A10" s="154" t="s">
        <v>65</v>
      </c>
      <c r="C10" s="226"/>
      <c r="D10" s="226"/>
      <c r="E10" s="226"/>
      <c r="F10" s="226"/>
      <c r="G10" s="268"/>
      <c r="H10" s="215"/>
      <c r="I10" s="226"/>
      <c r="J10" s="226"/>
      <c r="K10" s="226"/>
      <c r="L10" s="226"/>
      <c r="M10" s="225"/>
    </row>
    <row r="11" spans="1:13">
      <c r="A11" s="80" t="s">
        <v>98</v>
      </c>
      <c r="B11" s="85"/>
      <c r="C11" s="82">
        <v>9.8000000000000007</v>
      </c>
      <c r="D11" s="82">
        <v>2.2000000000000002</v>
      </c>
      <c r="E11" s="82">
        <v>-7.4</v>
      </c>
      <c r="F11" s="82"/>
      <c r="G11" s="285">
        <v>4.5999999999999996</v>
      </c>
      <c r="H11" s="58"/>
      <c r="I11" s="82">
        <v>-10.7</v>
      </c>
      <c r="J11" s="82">
        <v>-8.1999999999999993</v>
      </c>
      <c r="K11" s="161">
        <v>-7.2</v>
      </c>
      <c r="L11" s="82">
        <v>0.1</v>
      </c>
      <c r="M11" s="83">
        <v>-26</v>
      </c>
    </row>
    <row r="12" spans="1:13">
      <c r="A12" s="80" t="s">
        <v>99</v>
      </c>
      <c r="B12" s="85"/>
      <c r="C12" s="82">
        <v>1.2</v>
      </c>
      <c r="D12" s="82">
        <v>25.1</v>
      </c>
      <c r="E12" s="82">
        <v>0.2</v>
      </c>
      <c r="F12" s="82"/>
      <c r="G12" s="285">
        <v>26.5</v>
      </c>
      <c r="H12" s="58"/>
      <c r="I12" s="82">
        <v>5.7</v>
      </c>
      <c r="J12" s="82">
        <v>2.2999999999999998</v>
      </c>
      <c r="K12" s="161">
        <v>35.299999999999997</v>
      </c>
      <c r="L12" s="82">
        <v>2.2000000000000002</v>
      </c>
      <c r="M12" s="83">
        <v>45.5</v>
      </c>
    </row>
    <row r="13" spans="1:13" hidden="1">
      <c r="A13" s="80" t="s">
        <v>64</v>
      </c>
      <c r="B13" s="85"/>
      <c r="C13" s="82">
        <v>0</v>
      </c>
      <c r="D13" s="82"/>
      <c r="E13" s="82"/>
      <c r="F13" s="82"/>
      <c r="G13" s="285"/>
      <c r="H13" s="58"/>
      <c r="I13" s="82">
        <v>0</v>
      </c>
      <c r="J13" s="82"/>
      <c r="K13" s="161"/>
      <c r="L13" s="82"/>
      <c r="M13" s="83">
        <v>0</v>
      </c>
    </row>
    <row r="14" spans="1:13">
      <c r="A14" s="80" t="s">
        <v>97</v>
      </c>
      <c r="B14" s="85"/>
      <c r="C14" s="82">
        <v>534.9</v>
      </c>
      <c r="D14" s="82">
        <v>-4.8</v>
      </c>
      <c r="E14" s="82">
        <v>-16.5</v>
      </c>
      <c r="F14" s="82"/>
      <c r="G14" s="285">
        <v>513.6</v>
      </c>
      <c r="H14" s="58"/>
      <c r="I14" s="82">
        <v>-21.8</v>
      </c>
      <c r="J14" s="82">
        <v>5.2</v>
      </c>
      <c r="K14" s="161">
        <v>781.7</v>
      </c>
      <c r="L14" s="82">
        <v>-37.799999999999997</v>
      </c>
      <c r="M14" s="83">
        <v>727.3</v>
      </c>
    </row>
    <row r="15" spans="1:13">
      <c r="A15" s="154" t="s">
        <v>164</v>
      </c>
      <c r="B15" s="84"/>
      <c r="C15" s="162">
        <f>SUM(C11:C14)</f>
        <v>545.9</v>
      </c>
      <c r="D15" s="162">
        <f>SUM(D11:D14)</f>
        <v>22.5</v>
      </c>
      <c r="E15" s="162">
        <v>-23.7</v>
      </c>
      <c r="F15" s="162"/>
      <c r="G15" s="270">
        <v>544.70000000000005</v>
      </c>
      <c r="H15" s="220"/>
      <c r="I15" s="162">
        <v>-26.8</v>
      </c>
      <c r="J15" s="162">
        <v>-0.69999999999999929</v>
      </c>
      <c r="K15" s="162">
        <v>809.80000000000007</v>
      </c>
      <c r="L15" s="162">
        <v>-35.5</v>
      </c>
      <c r="M15" s="162">
        <v>746.8</v>
      </c>
    </row>
    <row r="16" spans="1:13" ht="13.5" thickBot="1">
      <c r="A16" s="154" t="s">
        <v>102</v>
      </c>
      <c r="B16" s="84"/>
      <c r="C16" s="144">
        <f>C8+C15</f>
        <v>529.19999999999993</v>
      </c>
      <c r="D16" s="144">
        <f>D8+D15</f>
        <v>11.900000000000002</v>
      </c>
      <c r="E16" s="144">
        <v>-31.3</v>
      </c>
      <c r="F16" s="144"/>
      <c r="G16" s="271">
        <v>509.8</v>
      </c>
      <c r="H16" s="220"/>
      <c r="I16" s="144">
        <v>-46</v>
      </c>
      <c r="J16" s="144">
        <v>-16.5</v>
      </c>
      <c r="K16" s="144">
        <v>788.50000000000011</v>
      </c>
      <c r="L16" s="144">
        <v>-52</v>
      </c>
      <c r="M16" s="144">
        <v>674</v>
      </c>
    </row>
    <row r="17" spans="1:14" ht="13.5" thickTop="1">
      <c r="A17" s="80"/>
      <c r="B17" s="79"/>
      <c r="C17" s="86"/>
      <c r="D17" s="86"/>
      <c r="E17" s="86"/>
      <c r="F17" s="86"/>
      <c r="G17" s="86"/>
      <c r="H17" s="86"/>
      <c r="I17" s="163"/>
      <c r="J17" s="163"/>
      <c r="K17" s="163"/>
      <c r="L17" s="163"/>
      <c r="M17" s="163"/>
    </row>
    <row r="18" spans="1:14">
      <c r="A18" s="80"/>
      <c r="B18" s="79"/>
      <c r="C18" s="80"/>
      <c r="D18" s="80"/>
      <c r="E18" s="154"/>
      <c r="F18" s="80"/>
      <c r="G18" s="80"/>
      <c r="H18" s="80"/>
      <c r="I18" s="87"/>
      <c r="J18" s="82"/>
      <c r="K18" s="87"/>
      <c r="L18" s="87"/>
      <c r="M18" s="83"/>
    </row>
    <row r="19" spans="1:14">
      <c r="E19" s="150">
        <v>2013</v>
      </c>
      <c r="F19" s="80"/>
      <c r="G19" s="80"/>
      <c r="K19" s="23">
        <v>2012</v>
      </c>
    </row>
    <row r="20" spans="1:14">
      <c r="A20" s="22" t="s">
        <v>139</v>
      </c>
      <c r="B20" s="79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6"/>
    </row>
    <row r="21" spans="1:14">
      <c r="A21" s="213" t="s">
        <v>89</v>
      </c>
      <c r="B21" s="78"/>
      <c r="C21" s="29" t="s">
        <v>15</v>
      </c>
      <c r="D21" s="29" t="s">
        <v>1</v>
      </c>
      <c r="E21" s="29" t="s">
        <v>13</v>
      </c>
      <c r="F21" s="29" t="s">
        <v>2</v>
      </c>
      <c r="G21" s="29" t="s">
        <v>19</v>
      </c>
      <c r="H21" s="80"/>
      <c r="I21" s="29" t="s">
        <v>15</v>
      </c>
      <c r="J21" s="29" t="s">
        <v>1</v>
      </c>
      <c r="K21" s="29" t="s">
        <v>13</v>
      </c>
      <c r="L21" s="29" t="s">
        <v>2</v>
      </c>
      <c r="M21" s="29" t="s">
        <v>19</v>
      </c>
      <c r="N21" s="76"/>
    </row>
    <row r="22" spans="1:14">
      <c r="A22" s="80"/>
      <c r="B22" s="79"/>
      <c r="C22" s="79"/>
      <c r="D22" s="79"/>
      <c r="E22" s="79"/>
      <c r="F22" s="79"/>
      <c r="G22" s="247"/>
      <c r="H22" s="80"/>
      <c r="I22" s="79"/>
      <c r="J22" s="79"/>
      <c r="K22" s="79"/>
      <c r="L22" s="79"/>
      <c r="M22" s="247"/>
      <c r="N22" s="76"/>
    </row>
    <row r="23" spans="1:14">
      <c r="A23" s="80" t="s">
        <v>91</v>
      </c>
      <c r="B23" s="81"/>
      <c r="C23" s="266">
        <v>-40.299999999999997</v>
      </c>
      <c r="D23" s="266">
        <v>-40.299999999999997</v>
      </c>
      <c r="E23" s="266">
        <v>-39.799999999999997</v>
      </c>
      <c r="F23" s="82"/>
      <c r="G23" s="285">
        <v>-120.4</v>
      </c>
      <c r="H23" s="58"/>
      <c r="I23" s="82">
        <v>-45.3</v>
      </c>
      <c r="J23" s="82">
        <v>-43</v>
      </c>
      <c r="K23" s="266">
        <v>-47</v>
      </c>
      <c r="L23" s="82">
        <v>-42.6</v>
      </c>
      <c r="M23" s="285">
        <v>-177.8</v>
      </c>
      <c r="N23" s="76"/>
    </row>
    <row r="24" spans="1:14" ht="15">
      <c r="A24" s="80" t="s">
        <v>63</v>
      </c>
      <c r="B24" s="84"/>
      <c r="C24" s="267">
        <v>23.6</v>
      </c>
      <c r="D24" s="267">
        <v>29.7</v>
      </c>
      <c r="E24" s="267">
        <v>32.200000000000003</v>
      </c>
      <c r="F24" s="217"/>
      <c r="G24" s="286">
        <v>85.5</v>
      </c>
      <c r="H24" s="219"/>
      <c r="I24" s="217">
        <v>26.1</v>
      </c>
      <c r="J24" s="217">
        <v>27.2</v>
      </c>
      <c r="K24" s="267">
        <v>25.7</v>
      </c>
      <c r="L24" s="217">
        <v>26.1</v>
      </c>
      <c r="M24" s="286">
        <v>105</v>
      </c>
      <c r="N24" s="76"/>
    </row>
    <row r="25" spans="1:14" s="88" customFormat="1" ht="15">
      <c r="A25" s="214" t="s">
        <v>90</v>
      </c>
      <c r="B25" s="76"/>
      <c r="C25" s="268">
        <f>SUM(C23:C24)</f>
        <v>-16.699999999999996</v>
      </c>
      <c r="D25" s="268">
        <f>SUM(D23:D24)</f>
        <v>-10.599999999999998</v>
      </c>
      <c r="E25" s="268">
        <v>-7.6</v>
      </c>
      <c r="F25" s="225"/>
      <c r="G25" s="268">
        <v>-34.9</v>
      </c>
      <c r="H25" s="216"/>
      <c r="I25" s="225">
        <v>-19.199999999999996</v>
      </c>
      <c r="J25" s="225">
        <v>-15.8</v>
      </c>
      <c r="K25" s="268">
        <f>SUM(K23:K24)</f>
        <v>-21.3</v>
      </c>
      <c r="L25" s="225">
        <f>SUM(L23:L24)</f>
        <v>-16.5</v>
      </c>
      <c r="M25" s="268">
        <f>SUM(M23:M24)</f>
        <v>-72.800000000000011</v>
      </c>
      <c r="N25" s="272"/>
    </row>
    <row r="26" spans="1:14" ht="15">
      <c r="A26" s="214"/>
      <c r="C26" s="269"/>
      <c r="D26" s="269"/>
      <c r="E26" s="269"/>
      <c r="F26" s="226"/>
      <c r="G26" s="268"/>
      <c r="H26" s="215"/>
      <c r="I26" s="226"/>
      <c r="J26" s="226"/>
      <c r="K26" s="269"/>
      <c r="L26" s="226"/>
      <c r="M26" s="268"/>
      <c r="N26" s="76"/>
    </row>
    <row r="27" spans="1:14">
      <c r="A27" s="154" t="s">
        <v>65</v>
      </c>
      <c r="C27" s="269"/>
      <c r="D27" s="269"/>
      <c r="E27" s="269"/>
      <c r="F27" s="226"/>
      <c r="G27" s="268"/>
      <c r="H27" s="215"/>
      <c r="I27" s="226"/>
      <c r="J27" s="226"/>
      <c r="K27" s="269"/>
      <c r="L27" s="226"/>
      <c r="M27" s="268"/>
      <c r="N27" s="76"/>
    </row>
    <row r="28" spans="1:14">
      <c r="A28" s="80" t="s">
        <v>98</v>
      </c>
      <c r="B28" s="85"/>
      <c r="C28" s="269">
        <v>9.8000000000000007</v>
      </c>
      <c r="D28" s="269">
        <v>2.2000000000000002</v>
      </c>
      <c r="E28" s="269">
        <v>-7.4</v>
      </c>
      <c r="F28" s="82"/>
      <c r="G28" s="285">
        <v>4.5999999999999996</v>
      </c>
      <c r="H28" s="58"/>
      <c r="I28" s="82">
        <v>-10.7</v>
      </c>
      <c r="J28" s="82">
        <v>-8.1999999999999993</v>
      </c>
      <c r="K28" s="269">
        <v>-7.2</v>
      </c>
      <c r="L28" s="82">
        <v>0.1</v>
      </c>
      <c r="M28" s="285">
        <v>-26</v>
      </c>
      <c r="N28" s="76"/>
    </row>
    <row r="29" spans="1:14">
      <c r="A29" s="80" t="s">
        <v>99</v>
      </c>
      <c r="B29" s="85"/>
      <c r="C29" s="266">
        <v>1.2</v>
      </c>
      <c r="D29" s="266">
        <v>25.1</v>
      </c>
      <c r="E29" s="266">
        <v>0.2</v>
      </c>
      <c r="F29" s="82"/>
      <c r="G29" s="285">
        <v>26.5</v>
      </c>
      <c r="H29" s="58"/>
      <c r="I29" s="82">
        <v>5.7</v>
      </c>
      <c r="J29" s="82">
        <v>2.2999999999999998</v>
      </c>
      <c r="K29" s="266">
        <v>35.299999999999997</v>
      </c>
      <c r="L29" s="82">
        <v>2.2000000000000002</v>
      </c>
      <c r="M29" s="285">
        <v>45.5</v>
      </c>
      <c r="N29" s="76"/>
    </row>
    <row r="30" spans="1:14">
      <c r="A30" s="80" t="s">
        <v>97</v>
      </c>
      <c r="B30" s="85"/>
      <c r="C30" s="266">
        <v>39.5</v>
      </c>
      <c r="D30" s="266">
        <v>-4.8</v>
      </c>
      <c r="E30" s="266">
        <v>-16.5</v>
      </c>
      <c r="F30" s="82"/>
      <c r="G30" s="285">
        <v>18.2</v>
      </c>
      <c r="H30" s="58"/>
      <c r="I30" s="82">
        <v>-21.8</v>
      </c>
      <c r="J30" s="82">
        <v>5.2</v>
      </c>
      <c r="K30" s="266">
        <v>-6.1</v>
      </c>
      <c r="L30" s="82">
        <v>-37.799999999999997</v>
      </c>
      <c r="M30" s="285">
        <v>-60.5</v>
      </c>
      <c r="N30" s="76"/>
    </row>
    <row r="31" spans="1:14">
      <c r="A31" s="154" t="s">
        <v>164</v>
      </c>
      <c r="B31" s="84"/>
      <c r="C31" s="270">
        <f>SUM(C28:C30)</f>
        <v>50.5</v>
      </c>
      <c r="D31" s="270">
        <f>SUM(D28:D30)</f>
        <v>22.5</v>
      </c>
      <c r="E31" s="270">
        <v>-23.7</v>
      </c>
      <c r="F31" s="162"/>
      <c r="G31" s="270">
        <v>49.3</v>
      </c>
      <c r="H31" s="220"/>
      <c r="I31" s="162">
        <v>-26.8</v>
      </c>
      <c r="J31" s="162">
        <v>-0.69999999999999929</v>
      </c>
      <c r="K31" s="270">
        <f>SUM(K28:K30)</f>
        <v>22</v>
      </c>
      <c r="L31" s="162">
        <f>SUM(L28:L30)</f>
        <v>-35.5</v>
      </c>
      <c r="M31" s="270">
        <f>SUM(M28:M30)</f>
        <v>-41</v>
      </c>
      <c r="N31" s="76"/>
    </row>
    <row r="32" spans="1:14" ht="13.5" thickBot="1">
      <c r="A32" s="154" t="s">
        <v>102</v>
      </c>
      <c r="B32" s="84"/>
      <c r="C32" s="271">
        <f>C25+C31</f>
        <v>33.800000000000004</v>
      </c>
      <c r="D32" s="271">
        <f>D25+D31</f>
        <v>11.900000000000002</v>
      </c>
      <c r="E32" s="271">
        <v>-31.3</v>
      </c>
      <c r="F32" s="144"/>
      <c r="G32" s="271">
        <v>14.4</v>
      </c>
      <c r="H32" s="220"/>
      <c r="I32" s="144">
        <v>-46</v>
      </c>
      <c r="J32" s="144">
        <v>-16.5</v>
      </c>
      <c r="K32" s="271">
        <f>+K25+K31</f>
        <v>0.69999999999999929</v>
      </c>
      <c r="L32" s="144">
        <f>+L25+L31</f>
        <v>-52</v>
      </c>
      <c r="M32" s="271">
        <f>M25+M31</f>
        <v>-113.80000000000001</v>
      </c>
      <c r="N32" s="76"/>
    </row>
    <row r="33" spans="1:13" ht="13.5" thickTop="1">
      <c r="C33" s="76"/>
      <c r="D33" s="76"/>
    </row>
    <row r="34" spans="1:13" ht="90.75" customHeight="1">
      <c r="A34" s="539" t="s">
        <v>137</v>
      </c>
      <c r="B34" s="548"/>
      <c r="C34" s="548"/>
      <c r="D34" s="548"/>
      <c r="E34" s="548"/>
      <c r="F34" s="548"/>
      <c r="G34" s="548"/>
      <c r="H34" s="548"/>
      <c r="I34" s="548"/>
      <c r="J34" s="548"/>
      <c r="K34" s="548"/>
      <c r="L34" s="548"/>
      <c r="M34" s="548"/>
    </row>
    <row r="35" spans="1:13">
      <c r="A35" s="535"/>
      <c r="B35" s="535"/>
      <c r="C35" s="535"/>
      <c r="D35" s="535"/>
      <c r="E35" s="535"/>
      <c r="F35" s="535"/>
      <c r="G35" s="535"/>
      <c r="H35" s="535"/>
      <c r="I35" s="535"/>
      <c r="J35" s="535"/>
    </row>
  </sheetData>
  <sheetProtection formatCells="0" formatColumns="0" formatRows="0" insertColumns="0" insertRows="0"/>
  <mergeCells count="2">
    <mergeCell ref="A34:M34"/>
    <mergeCell ref="A35:J35"/>
  </mergeCells>
  <phoneticPr fontId="20" type="noConversion"/>
  <printOptions horizontalCentered="1" verticalCentered="1"/>
  <pageMargins left="0.75" right="0.75" top="1" bottom="1" header="0.5" footer="0.5"/>
  <pageSetup scale="82" orientation="landscape" r:id="rId1"/>
  <headerFooter alignWithMargins="0">
    <oddHeader>&amp;L&amp;"Arial,Bold"&amp;8Investor Relations
Philip Johnson (317)655-6874
Ilissa Rassner (317)651-2965
Travis Coy (317)277-3666&amp;C&amp;"Arial,Bold"&amp;12Eli Lilly and Company
Other Income/(Deductions)&amp;10
&amp;"Arial,Regular"
&amp;R&amp;16LLY</oddHeader>
    <oddFooter xml:space="preserve">&amp;L&amp;8Numbers may not add due to rounding
Page &amp;P of &amp;N pages of financial data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HU123"/>
  <sheetViews>
    <sheetView showGridLines="0" zoomScale="80" zoomScaleNormal="80" workbookViewId="0">
      <selection activeCell="H32" sqref="H32"/>
    </sheetView>
  </sheetViews>
  <sheetFormatPr defaultColWidth="10.7109375" defaultRowHeight="15"/>
  <cols>
    <col min="1" max="1" width="44.85546875" style="172" customWidth="1"/>
    <col min="2" max="2" width="16.28515625" style="173" customWidth="1"/>
    <col min="3" max="7" width="16.28515625" style="198" customWidth="1"/>
    <col min="8" max="9" width="16.28515625" style="173" customWidth="1"/>
    <col min="10" max="10" width="1.42578125" style="173" customWidth="1"/>
    <col min="11" max="11" width="10.7109375" style="173" customWidth="1"/>
    <col min="12" max="12" width="14.140625" style="173" customWidth="1"/>
    <col min="13" max="16384" width="10.7109375" style="173"/>
  </cols>
  <sheetData>
    <row r="1" spans="1:41" ht="15.75">
      <c r="B1" s="549">
        <v>2012</v>
      </c>
      <c r="C1" s="550"/>
      <c r="D1" s="550"/>
      <c r="E1" s="551"/>
      <c r="F1" s="549">
        <v>2013</v>
      </c>
      <c r="G1" s="550"/>
      <c r="H1" s="550"/>
      <c r="I1" s="551"/>
      <c r="J1" s="166"/>
    </row>
    <row r="2" spans="1:41" s="176" customFormat="1" ht="15.75">
      <c r="A2" s="174"/>
      <c r="B2" s="456" t="s">
        <v>15</v>
      </c>
      <c r="C2" s="457" t="s">
        <v>1</v>
      </c>
      <c r="D2" s="458" t="s">
        <v>13</v>
      </c>
      <c r="E2" s="459" t="s">
        <v>2</v>
      </c>
      <c r="F2" s="456" t="s">
        <v>15</v>
      </c>
      <c r="G2" s="457" t="s">
        <v>1</v>
      </c>
      <c r="H2" s="458" t="s">
        <v>13</v>
      </c>
      <c r="I2" s="459" t="s">
        <v>2</v>
      </c>
      <c r="J2" s="166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</row>
    <row r="3" spans="1:41" s="175" customFormat="1">
      <c r="A3" s="174"/>
      <c r="B3" s="164"/>
      <c r="C3" s="165"/>
      <c r="D3" s="166"/>
      <c r="E3" s="167"/>
      <c r="F3" s="164"/>
      <c r="G3" s="165"/>
      <c r="H3" s="166"/>
      <c r="I3" s="167"/>
      <c r="J3" s="166"/>
    </row>
    <row r="4" spans="1:41" s="177" customFormat="1" ht="15.75">
      <c r="A4" s="130" t="s">
        <v>32</v>
      </c>
      <c r="B4" s="99"/>
      <c r="C4" s="100"/>
      <c r="D4" s="131"/>
      <c r="E4" s="132"/>
      <c r="F4" s="99"/>
      <c r="G4" s="100"/>
      <c r="H4" s="131"/>
      <c r="I4" s="132"/>
      <c r="L4" s="100"/>
    </row>
    <row r="5" spans="1:41" s="178" customFormat="1">
      <c r="A5" s="133" t="s">
        <v>33</v>
      </c>
      <c r="B5" s="101"/>
      <c r="C5" s="102"/>
      <c r="D5" s="134"/>
      <c r="E5" s="135"/>
      <c r="F5" s="101"/>
      <c r="G5" s="102"/>
      <c r="H5" s="134"/>
      <c r="I5" s="135"/>
      <c r="L5" s="102"/>
    </row>
    <row r="6" spans="1:41" s="138" customFormat="1">
      <c r="A6" s="452" t="s">
        <v>34</v>
      </c>
      <c r="B6" s="110">
        <v>4122.2</v>
      </c>
      <c r="C6" s="111">
        <v>4345.8</v>
      </c>
      <c r="D6" s="111">
        <v>5319.2</v>
      </c>
      <c r="E6" s="233">
        <v>4018.8</v>
      </c>
      <c r="F6" s="461">
        <v>3936.6</v>
      </c>
      <c r="G6" s="111">
        <v>3786.5</v>
      </c>
      <c r="H6" s="461">
        <v>4368.8999999999996</v>
      </c>
      <c r="I6" s="287"/>
      <c r="L6" s="461"/>
    </row>
    <row r="7" spans="1:41" s="181" customFormat="1">
      <c r="A7" s="453" t="s">
        <v>35</v>
      </c>
      <c r="B7" s="116">
        <v>802.4</v>
      </c>
      <c r="C7" s="115">
        <v>915.7</v>
      </c>
      <c r="D7" s="115">
        <v>1580.7</v>
      </c>
      <c r="E7" s="234">
        <v>1665.5</v>
      </c>
      <c r="F7" s="462">
        <v>795.8</v>
      </c>
      <c r="G7" s="115">
        <v>924.5</v>
      </c>
      <c r="H7" s="462">
        <v>1010.4</v>
      </c>
      <c r="I7" s="288"/>
      <c r="J7" s="180"/>
      <c r="L7" s="462"/>
    </row>
    <row r="8" spans="1:41" s="177" customFormat="1" ht="15.75" customHeight="1">
      <c r="A8" s="454" t="s">
        <v>36</v>
      </c>
      <c r="B8" s="116">
        <v>3402.1</v>
      </c>
      <c r="C8" s="115">
        <v>3181.7</v>
      </c>
      <c r="D8" s="115">
        <v>3268.2</v>
      </c>
      <c r="E8" s="234">
        <v>3336.3</v>
      </c>
      <c r="F8" s="462">
        <v>3439.7</v>
      </c>
      <c r="G8" s="115">
        <v>3579.1</v>
      </c>
      <c r="H8" s="462">
        <v>3445</v>
      </c>
      <c r="I8" s="288"/>
      <c r="L8" s="462"/>
    </row>
    <row r="9" spans="1:41" s="177" customFormat="1">
      <c r="A9" s="454" t="s">
        <v>37</v>
      </c>
      <c r="B9" s="116">
        <v>2424.1999999999998</v>
      </c>
      <c r="C9" s="115">
        <v>2320.8000000000002</v>
      </c>
      <c r="D9" s="115">
        <v>2553.3999999999996</v>
      </c>
      <c r="E9" s="234">
        <v>2643.8</v>
      </c>
      <c r="F9" s="462">
        <v>2576.6999999999998</v>
      </c>
      <c r="G9" s="115">
        <v>2725.4</v>
      </c>
      <c r="H9" s="462">
        <v>2974.1</v>
      </c>
      <c r="I9" s="288"/>
      <c r="L9" s="462"/>
    </row>
    <row r="10" spans="1:41" s="181" customFormat="1" ht="16.5" customHeight="1">
      <c r="A10" s="453" t="s">
        <v>38</v>
      </c>
      <c r="B10" s="117">
        <v>1851.7</v>
      </c>
      <c r="C10" s="118">
        <v>1543.2999999999997</v>
      </c>
      <c r="D10" s="118">
        <v>1317.4</v>
      </c>
      <c r="E10" s="235">
        <v>1374.3</v>
      </c>
      <c r="F10" s="463">
        <v>1577.3</v>
      </c>
      <c r="G10" s="118">
        <v>1623.8</v>
      </c>
      <c r="H10" s="463">
        <v>1403.8</v>
      </c>
      <c r="I10" s="289"/>
      <c r="J10" s="178"/>
      <c r="L10" s="463"/>
    </row>
    <row r="11" spans="1:41" s="138" customFormat="1">
      <c r="A11" s="136" t="s">
        <v>39</v>
      </c>
      <c r="B11" s="119">
        <v>12602.6</v>
      </c>
      <c r="C11" s="120">
        <v>12307.3</v>
      </c>
      <c r="D11" s="120">
        <v>14038.899999999998</v>
      </c>
      <c r="E11" s="236">
        <v>13038.7</v>
      </c>
      <c r="F11" s="464">
        <v>12326.1</v>
      </c>
      <c r="G11" s="120">
        <v>12639.3</v>
      </c>
      <c r="H11" s="464">
        <v>13202.2</v>
      </c>
      <c r="I11" s="290"/>
      <c r="L11" s="464"/>
    </row>
    <row r="12" spans="1:41" s="138" customFormat="1">
      <c r="A12" s="136"/>
      <c r="B12" s="119"/>
      <c r="C12" s="120"/>
      <c r="D12" s="120"/>
      <c r="E12" s="236"/>
      <c r="F12" s="464"/>
      <c r="G12" s="120"/>
      <c r="H12" s="464"/>
      <c r="I12" s="290"/>
      <c r="L12" s="464"/>
    </row>
    <row r="13" spans="1:41" s="177" customFormat="1">
      <c r="A13" s="133" t="s">
        <v>40</v>
      </c>
      <c r="B13" s="104"/>
      <c r="C13" s="103"/>
      <c r="D13" s="103"/>
      <c r="E13" s="168"/>
      <c r="F13" s="465"/>
      <c r="G13" s="103"/>
      <c r="H13" s="464"/>
      <c r="I13" s="291"/>
      <c r="L13" s="464"/>
    </row>
    <row r="14" spans="1:41" s="181" customFormat="1">
      <c r="A14" s="453" t="s">
        <v>41</v>
      </c>
      <c r="B14" s="114">
        <v>4521.1000000000004</v>
      </c>
      <c r="C14" s="121">
        <v>4547.6000000000004</v>
      </c>
      <c r="D14" s="121">
        <v>5224.3</v>
      </c>
      <c r="E14" s="237">
        <v>6313.3</v>
      </c>
      <c r="F14" s="466">
        <v>5636.2</v>
      </c>
      <c r="G14" s="121">
        <v>6561.4</v>
      </c>
      <c r="H14" s="462">
        <v>7220.2</v>
      </c>
      <c r="I14" s="292"/>
      <c r="J14" s="177"/>
      <c r="L14" s="462"/>
    </row>
    <row r="15" spans="1:41" s="181" customFormat="1">
      <c r="A15" s="453" t="s">
        <v>42</v>
      </c>
      <c r="B15" s="114">
        <v>5266.7</v>
      </c>
      <c r="C15" s="121">
        <v>5142.8</v>
      </c>
      <c r="D15" s="121">
        <v>5031.1000000000004</v>
      </c>
      <c r="E15" s="237">
        <v>4752.7</v>
      </c>
      <c r="F15" s="466">
        <v>4618.6000000000004</v>
      </c>
      <c r="G15" s="121">
        <v>4508.5</v>
      </c>
      <c r="H15" s="466">
        <v>4455.1000000000004</v>
      </c>
      <c r="I15" s="292"/>
      <c r="J15" s="177"/>
      <c r="L15" s="466"/>
    </row>
    <row r="16" spans="1:41" s="182" customFormat="1">
      <c r="A16" s="455" t="s">
        <v>43</v>
      </c>
      <c r="B16" s="116">
        <v>2093.1999999999998</v>
      </c>
      <c r="C16" s="115">
        <v>2195</v>
      </c>
      <c r="D16" s="115">
        <v>2387.7999999999997</v>
      </c>
      <c r="E16" s="234">
        <v>2534</v>
      </c>
      <c r="F16" s="462">
        <v>2095.8000000000002</v>
      </c>
      <c r="G16" s="115">
        <v>1880.1</v>
      </c>
      <c r="H16" s="466">
        <v>1320.7</v>
      </c>
      <c r="I16" s="288"/>
      <c r="J16" s="177"/>
      <c r="L16" s="466"/>
    </row>
    <row r="17" spans="1:229" s="181" customFormat="1">
      <c r="A17" s="453" t="s">
        <v>44</v>
      </c>
      <c r="B17" s="117">
        <v>7754.5999999999985</v>
      </c>
      <c r="C17" s="118">
        <v>7619.9</v>
      </c>
      <c r="D17" s="118">
        <v>7638.9</v>
      </c>
      <c r="E17" s="235">
        <v>7760.2</v>
      </c>
      <c r="F17" s="463">
        <v>7623.4</v>
      </c>
      <c r="G17" s="118">
        <v>7636.7</v>
      </c>
      <c r="H17" s="471">
        <v>7767.4</v>
      </c>
      <c r="I17" s="289"/>
      <c r="J17" s="178"/>
      <c r="L17" s="471"/>
    </row>
    <row r="18" spans="1:229" s="181" customFormat="1">
      <c r="A18" s="136" t="s">
        <v>39</v>
      </c>
      <c r="B18" s="116">
        <v>19635.599999999999</v>
      </c>
      <c r="C18" s="115">
        <v>19505.3</v>
      </c>
      <c r="D18" s="115">
        <v>20282.099999999999</v>
      </c>
      <c r="E18" s="234">
        <v>21360.2</v>
      </c>
      <c r="F18" s="462">
        <v>19974</v>
      </c>
      <c r="G18" s="115">
        <v>20586.7</v>
      </c>
      <c r="H18" s="466">
        <v>20763.400000000001</v>
      </c>
      <c r="I18" s="288"/>
      <c r="J18" s="182"/>
      <c r="L18" s="466"/>
    </row>
    <row r="19" spans="1:229" s="181" customFormat="1">
      <c r="A19" s="138"/>
      <c r="B19" s="105"/>
      <c r="C19" s="106"/>
      <c r="D19" s="106"/>
      <c r="E19" s="169"/>
      <c r="F19" s="467"/>
      <c r="G19" s="106"/>
      <c r="H19" s="462"/>
      <c r="I19" s="293"/>
      <c r="L19" s="462"/>
    </row>
    <row r="20" spans="1:229" s="138" customFormat="1" ht="16.5" thickBot="1">
      <c r="A20" s="451" t="s">
        <v>19</v>
      </c>
      <c r="B20" s="112">
        <v>32238.2</v>
      </c>
      <c r="C20" s="113">
        <v>31812.6</v>
      </c>
      <c r="D20" s="113">
        <v>34321</v>
      </c>
      <c r="E20" s="170">
        <v>34398.9</v>
      </c>
      <c r="F20" s="468">
        <v>32300.1</v>
      </c>
      <c r="G20" s="113">
        <v>33226</v>
      </c>
      <c r="H20" s="529">
        <v>33965.599999999999</v>
      </c>
      <c r="I20" s="294"/>
      <c r="J20" s="183"/>
      <c r="L20" s="530"/>
    </row>
    <row r="21" spans="1:229" s="138" customFormat="1" ht="15.75" thickTop="1">
      <c r="B21" s="107"/>
      <c r="C21" s="222"/>
      <c r="D21" s="222"/>
      <c r="E21" s="248"/>
      <c r="F21" s="469"/>
      <c r="G21" s="222"/>
      <c r="H21" s="467"/>
      <c r="I21" s="295"/>
      <c r="L21" s="467"/>
    </row>
    <row r="22" spans="1:229" s="182" customFormat="1" ht="15.75">
      <c r="A22" s="140" t="s">
        <v>54</v>
      </c>
      <c r="B22" s="108"/>
      <c r="C22" s="109"/>
      <c r="D22" s="109"/>
      <c r="E22" s="171"/>
      <c r="F22" s="470"/>
      <c r="G22" s="109"/>
      <c r="H22" s="469"/>
      <c r="I22" s="296"/>
      <c r="L22" s="469"/>
    </row>
    <row r="23" spans="1:229" s="138" customFormat="1">
      <c r="A23" s="452" t="s">
        <v>45</v>
      </c>
      <c r="B23" s="110">
        <v>10.6</v>
      </c>
      <c r="C23" s="111">
        <v>9.1</v>
      </c>
      <c r="D23" s="111">
        <v>9.1</v>
      </c>
      <c r="E23" s="233">
        <v>11.9</v>
      </c>
      <c r="F23" s="461">
        <v>1028</v>
      </c>
      <c r="G23" s="111">
        <v>1023.2</v>
      </c>
      <c r="H23" s="462">
        <v>1019.1</v>
      </c>
      <c r="I23" s="287"/>
      <c r="L23" s="462"/>
    </row>
    <row r="24" spans="1:229" s="182" customFormat="1">
      <c r="A24" s="455" t="s">
        <v>46</v>
      </c>
      <c r="B24" s="116">
        <v>1246.3</v>
      </c>
      <c r="C24" s="115">
        <v>1201.5999999999999</v>
      </c>
      <c r="D24" s="115">
        <v>1328.7</v>
      </c>
      <c r="E24" s="234">
        <v>1188.3</v>
      </c>
      <c r="F24" s="462">
        <v>974.4</v>
      </c>
      <c r="G24" s="115">
        <v>1141</v>
      </c>
      <c r="H24" s="462">
        <v>1247.4000000000001</v>
      </c>
      <c r="I24" s="288"/>
      <c r="L24" s="462"/>
    </row>
    <row r="25" spans="1:229" s="182" customFormat="1">
      <c r="A25" s="455" t="s">
        <v>47</v>
      </c>
      <c r="B25" s="116">
        <v>5296.8</v>
      </c>
      <c r="C25" s="115">
        <v>5398.9999999999991</v>
      </c>
      <c r="D25" s="115">
        <v>5623</v>
      </c>
      <c r="E25" s="234">
        <v>7189.3</v>
      </c>
      <c r="F25" s="462">
        <v>5591.2</v>
      </c>
      <c r="G25" s="115">
        <v>6244.3</v>
      </c>
      <c r="H25" s="462">
        <v>5809.6</v>
      </c>
      <c r="I25" s="288"/>
      <c r="L25" s="462"/>
    </row>
    <row r="26" spans="1:229" s="182" customFormat="1">
      <c r="A26" s="455"/>
      <c r="B26" s="116"/>
      <c r="C26" s="115"/>
      <c r="D26" s="115"/>
      <c r="E26" s="234"/>
      <c r="F26" s="462"/>
      <c r="G26" s="115"/>
      <c r="H26" s="462"/>
      <c r="I26" s="288"/>
      <c r="L26" s="462"/>
    </row>
    <row r="27" spans="1:229" s="182" customFormat="1">
      <c r="A27" s="455" t="s">
        <v>48</v>
      </c>
      <c r="B27" s="116">
        <v>5403.2</v>
      </c>
      <c r="C27" s="115">
        <v>5500.2</v>
      </c>
      <c r="D27" s="115">
        <v>5510.9</v>
      </c>
      <c r="E27" s="234">
        <v>5519.4</v>
      </c>
      <c r="F27" s="462">
        <v>4431.6000000000004</v>
      </c>
      <c r="G27" s="115">
        <v>4290.8</v>
      </c>
      <c r="H27" s="462">
        <v>4263.8</v>
      </c>
      <c r="I27" s="288"/>
      <c r="L27" s="462"/>
    </row>
    <row r="28" spans="1:229" s="182" customFormat="1">
      <c r="A28" s="455" t="s">
        <v>87</v>
      </c>
      <c r="B28" s="116">
        <v>5458.7</v>
      </c>
      <c r="C28" s="115">
        <v>5394.8</v>
      </c>
      <c r="D28" s="115">
        <v>5792.5</v>
      </c>
      <c r="E28" s="234">
        <v>5716.1</v>
      </c>
      <c r="F28" s="462">
        <v>5319.3</v>
      </c>
      <c r="G28" s="115">
        <v>5290.3</v>
      </c>
      <c r="H28" s="462">
        <v>4729.6000000000004</v>
      </c>
      <c r="I28" s="288"/>
      <c r="L28" s="462"/>
    </row>
    <row r="29" spans="1:229" s="182" customFormat="1">
      <c r="A29" s="455" t="s">
        <v>88</v>
      </c>
      <c r="B29" s="122">
        <v>14822.6</v>
      </c>
      <c r="C29" s="123">
        <v>14307.9</v>
      </c>
      <c r="D29" s="123">
        <v>16056.9</v>
      </c>
      <c r="E29" s="238">
        <v>14773.9</v>
      </c>
      <c r="F29" s="471">
        <v>14955.6</v>
      </c>
      <c r="G29" s="123">
        <v>15236.4</v>
      </c>
      <c r="H29" s="471">
        <v>16896.099999999999</v>
      </c>
      <c r="I29" s="297"/>
      <c r="J29" s="178"/>
      <c r="L29" s="471"/>
    </row>
    <row r="30" spans="1:229" s="182" customFormat="1">
      <c r="A30" s="139"/>
      <c r="B30" s="108"/>
      <c r="C30" s="109"/>
      <c r="D30" s="109"/>
      <c r="E30" s="171"/>
      <c r="F30" s="470"/>
      <c r="G30" s="109"/>
      <c r="H30" s="471"/>
      <c r="I30" s="296"/>
      <c r="L30" s="471"/>
    </row>
    <row r="31" spans="1:229" s="138" customFormat="1" ht="16.5" thickBot="1">
      <c r="A31" s="451" t="s">
        <v>19</v>
      </c>
      <c r="B31" s="112">
        <v>32238.2</v>
      </c>
      <c r="C31" s="113">
        <v>31812.6</v>
      </c>
      <c r="D31" s="113">
        <v>34321</v>
      </c>
      <c r="E31" s="170">
        <v>34398.9</v>
      </c>
      <c r="F31" s="468">
        <v>32300.1</v>
      </c>
      <c r="G31" s="113">
        <v>33226</v>
      </c>
      <c r="H31" s="530">
        <v>33965.599999999999</v>
      </c>
      <c r="I31" s="294"/>
      <c r="J31" s="183"/>
      <c r="L31" s="530"/>
      <c r="HU31" s="184"/>
    </row>
    <row r="32" spans="1:229" s="185" customFormat="1" ht="15.75" thickTop="1">
      <c r="A32" s="139"/>
      <c r="B32" s="239"/>
      <c r="C32" s="240"/>
      <c r="D32" s="240"/>
      <c r="E32" s="243"/>
      <c r="F32" s="241"/>
      <c r="G32" s="240"/>
      <c r="H32" s="241"/>
      <c r="I32" s="242"/>
      <c r="L32" s="532"/>
    </row>
    <row r="33" spans="1:12" s="185" customFormat="1">
      <c r="A33" s="139"/>
      <c r="B33" s="186"/>
      <c r="C33" s="100"/>
      <c r="D33" s="100"/>
      <c r="E33" s="187"/>
      <c r="F33" s="188"/>
      <c r="G33" s="188"/>
      <c r="H33" s="189"/>
      <c r="I33" s="189"/>
      <c r="L33" s="179"/>
    </row>
    <row r="34" spans="1:12" s="185" customFormat="1">
      <c r="A34" s="139"/>
      <c r="B34" s="186"/>
      <c r="C34" s="100"/>
      <c r="D34" s="100"/>
      <c r="E34" s="187"/>
      <c r="F34" s="188"/>
      <c r="G34" s="188"/>
      <c r="H34" s="189"/>
      <c r="I34" s="189"/>
      <c r="L34" s="179"/>
    </row>
    <row r="35" spans="1:12" s="185" customFormat="1" ht="30.75" customHeight="1">
      <c r="A35" s="460"/>
      <c r="B35" s="460"/>
      <c r="C35" s="460"/>
      <c r="D35" s="460"/>
      <c r="E35" s="460"/>
      <c r="F35" s="460"/>
      <c r="G35" s="460"/>
      <c r="H35" s="460"/>
      <c r="I35" s="460"/>
      <c r="L35" s="179"/>
    </row>
    <row r="36" spans="1:12" s="185" customFormat="1" ht="15.75">
      <c r="A36" s="139"/>
      <c r="B36" s="186"/>
      <c r="C36" s="100"/>
      <c r="D36" s="100"/>
      <c r="E36" s="187"/>
      <c r="F36" s="188"/>
      <c r="G36" s="188"/>
      <c r="H36" s="212"/>
      <c r="I36" s="189"/>
      <c r="L36" s="179"/>
    </row>
    <row r="37" spans="1:12" s="185" customFormat="1">
      <c r="A37" s="139"/>
      <c r="B37" s="186"/>
      <c r="C37" s="100"/>
      <c r="D37" s="100"/>
      <c r="E37" s="187"/>
      <c r="F37" s="188"/>
      <c r="G37" s="188"/>
      <c r="H37" s="189"/>
      <c r="I37" s="189"/>
      <c r="L37" s="179"/>
    </row>
    <row r="38" spans="1:12" s="190" customFormat="1">
      <c r="A38" s="137"/>
      <c r="C38" s="191"/>
      <c r="D38" s="191"/>
      <c r="E38" s="192"/>
      <c r="F38" s="192"/>
      <c r="G38" s="192"/>
      <c r="L38" s="179"/>
    </row>
    <row r="39" spans="1:12" s="195" customFormat="1" ht="15.75">
      <c r="A39" s="193"/>
      <c r="B39" s="194"/>
      <c r="C39" s="194"/>
      <c r="D39" s="194"/>
      <c r="E39" s="194"/>
      <c r="F39" s="194"/>
      <c r="G39" s="194"/>
      <c r="L39" s="179"/>
    </row>
    <row r="40" spans="1:12" s="195" customFormat="1">
      <c r="A40" s="196"/>
      <c r="C40" s="191"/>
      <c r="D40" s="191"/>
      <c r="E40" s="197"/>
      <c r="F40" s="198"/>
      <c r="G40" s="197"/>
      <c r="L40" s="179"/>
    </row>
    <row r="41" spans="1:12" s="195" customFormat="1">
      <c r="A41" s="196"/>
      <c r="C41" s="191"/>
      <c r="D41" s="191"/>
      <c r="E41" s="197"/>
      <c r="F41" s="198"/>
      <c r="G41" s="197"/>
      <c r="L41" s="179"/>
    </row>
    <row r="42" spans="1:12">
      <c r="C42" s="191"/>
      <c r="D42" s="191"/>
      <c r="L42" s="179"/>
    </row>
    <row r="43" spans="1:12">
      <c r="C43" s="191"/>
      <c r="D43" s="191"/>
      <c r="L43" s="179"/>
    </row>
    <row r="44" spans="1:12" s="195" customFormat="1">
      <c r="A44" s="196"/>
      <c r="C44" s="191"/>
      <c r="D44" s="191"/>
      <c r="E44" s="197"/>
      <c r="F44" s="197"/>
      <c r="G44" s="197"/>
    </row>
    <row r="45" spans="1:12" s="200" customFormat="1">
      <c r="A45" s="199"/>
      <c r="C45" s="191"/>
      <c r="D45" s="191"/>
      <c r="E45" s="201"/>
      <c r="F45" s="201"/>
      <c r="G45" s="201"/>
    </row>
    <row r="46" spans="1:12" s="202" customFormat="1">
      <c r="A46" s="199"/>
      <c r="C46" s="191"/>
      <c r="D46" s="191"/>
      <c r="E46" s="203"/>
      <c r="F46" s="203"/>
      <c r="G46" s="203"/>
    </row>
    <row r="47" spans="1:12" s="200" customFormat="1">
      <c r="A47" s="199"/>
      <c r="C47" s="191"/>
      <c r="D47" s="191"/>
      <c r="E47" s="201"/>
      <c r="F47" s="201"/>
      <c r="G47" s="201"/>
    </row>
    <row r="48" spans="1:12">
      <c r="C48" s="191"/>
    </row>
    <row r="49" spans="3:3">
      <c r="C49" s="191"/>
    </row>
    <row r="50" spans="3:3">
      <c r="C50" s="191"/>
    </row>
    <row r="51" spans="3:3">
      <c r="C51" s="191"/>
    </row>
    <row r="52" spans="3:3">
      <c r="C52" s="191"/>
    </row>
    <row r="53" spans="3:3">
      <c r="C53" s="191"/>
    </row>
    <row r="54" spans="3:3">
      <c r="C54" s="191"/>
    </row>
    <row r="55" spans="3:3">
      <c r="C55" s="191"/>
    </row>
    <row r="56" spans="3:3">
      <c r="C56" s="191"/>
    </row>
    <row r="57" spans="3:3">
      <c r="C57" s="191"/>
    </row>
    <row r="58" spans="3:3">
      <c r="C58" s="191"/>
    </row>
    <row r="59" spans="3:3">
      <c r="C59" s="191"/>
    </row>
    <row r="60" spans="3:3">
      <c r="C60" s="191"/>
    </row>
    <row r="61" spans="3:3">
      <c r="C61" s="191"/>
    </row>
    <row r="62" spans="3:3">
      <c r="C62" s="191"/>
    </row>
    <row r="63" spans="3:3">
      <c r="C63" s="191"/>
    </row>
    <row r="64" spans="3:3">
      <c r="C64" s="191"/>
    </row>
    <row r="65" spans="3:3">
      <c r="C65" s="191"/>
    </row>
    <row r="66" spans="3:3">
      <c r="C66" s="191"/>
    </row>
    <row r="67" spans="3:3">
      <c r="C67" s="191"/>
    </row>
    <row r="68" spans="3:3">
      <c r="C68" s="191"/>
    </row>
    <row r="69" spans="3:3">
      <c r="C69" s="191"/>
    </row>
    <row r="70" spans="3:3">
      <c r="C70" s="191"/>
    </row>
    <row r="71" spans="3:3">
      <c r="C71" s="191"/>
    </row>
    <row r="72" spans="3:3">
      <c r="C72" s="191"/>
    </row>
    <row r="73" spans="3:3">
      <c r="C73" s="191"/>
    </row>
    <row r="74" spans="3:3">
      <c r="C74" s="191"/>
    </row>
    <row r="75" spans="3:3">
      <c r="C75" s="191"/>
    </row>
    <row r="76" spans="3:3">
      <c r="C76" s="191"/>
    </row>
    <row r="77" spans="3:3">
      <c r="C77" s="191"/>
    </row>
    <row r="78" spans="3:3">
      <c r="C78" s="191"/>
    </row>
    <row r="79" spans="3:3">
      <c r="C79" s="191"/>
    </row>
    <row r="80" spans="3:3">
      <c r="C80" s="191"/>
    </row>
    <row r="81" spans="3:3">
      <c r="C81" s="191"/>
    </row>
    <row r="82" spans="3:3">
      <c r="C82" s="191"/>
    </row>
    <row r="83" spans="3:3">
      <c r="C83" s="191"/>
    </row>
    <row r="84" spans="3:3">
      <c r="C84" s="191"/>
    </row>
    <row r="85" spans="3:3">
      <c r="C85" s="191"/>
    </row>
    <row r="86" spans="3:3">
      <c r="C86" s="191"/>
    </row>
    <row r="87" spans="3:3">
      <c r="C87" s="191"/>
    </row>
    <row r="88" spans="3:3">
      <c r="C88" s="191"/>
    </row>
    <row r="89" spans="3:3">
      <c r="C89" s="191"/>
    </row>
    <row r="90" spans="3:3">
      <c r="C90" s="191"/>
    </row>
    <row r="91" spans="3:3">
      <c r="C91" s="191"/>
    </row>
    <row r="92" spans="3:3">
      <c r="C92" s="191"/>
    </row>
    <row r="93" spans="3:3">
      <c r="C93" s="191"/>
    </row>
    <row r="94" spans="3:3">
      <c r="C94" s="191"/>
    </row>
    <row r="95" spans="3:3">
      <c r="C95" s="191"/>
    </row>
    <row r="96" spans="3:3">
      <c r="C96" s="191"/>
    </row>
    <row r="97" spans="3:3">
      <c r="C97" s="191"/>
    </row>
    <row r="98" spans="3:3">
      <c r="C98" s="191"/>
    </row>
    <row r="99" spans="3:3">
      <c r="C99" s="191"/>
    </row>
    <row r="100" spans="3:3">
      <c r="C100" s="191"/>
    </row>
    <row r="101" spans="3:3">
      <c r="C101" s="191"/>
    </row>
    <row r="102" spans="3:3">
      <c r="C102" s="191"/>
    </row>
    <row r="103" spans="3:3">
      <c r="C103" s="191"/>
    </row>
    <row r="104" spans="3:3">
      <c r="C104" s="191"/>
    </row>
    <row r="105" spans="3:3">
      <c r="C105" s="191"/>
    </row>
    <row r="106" spans="3:3">
      <c r="C106" s="191"/>
    </row>
    <row r="107" spans="3:3">
      <c r="C107" s="191"/>
    </row>
    <row r="108" spans="3:3">
      <c r="C108" s="191"/>
    </row>
    <row r="109" spans="3:3">
      <c r="C109" s="191"/>
    </row>
    <row r="110" spans="3:3">
      <c r="C110" s="191"/>
    </row>
    <row r="111" spans="3:3">
      <c r="C111" s="191"/>
    </row>
    <row r="112" spans="3:3">
      <c r="C112" s="191"/>
    </row>
    <row r="113" spans="3:3">
      <c r="C113" s="191"/>
    </row>
    <row r="114" spans="3:3">
      <c r="C114" s="191"/>
    </row>
    <row r="115" spans="3:3">
      <c r="C115" s="191"/>
    </row>
    <row r="116" spans="3:3">
      <c r="C116" s="191"/>
    </row>
    <row r="117" spans="3:3">
      <c r="C117" s="191"/>
    </row>
    <row r="118" spans="3:3">
      <c r="C118" s="191"/>
    </row>
    <row r="119" spans="3:3">
      <c r="C119" s="191"/>
    </row>
    <row r="120" spans="3:3">
      <c r="C120" s="191"/>
    </row>
    <row r="121" spans="3:3">
      <c r="C121" s="191"/>
    </row>
    <row r="122" spans="3:3">
      <c r="C122" s="191"/>
    </row>
    <row r="123" spans="3:3">
      <c r="C123" s="191"/>
    </row>
  </sheetData>
  <sheetProtection formatCells="0" formatColumns="0" formatRows="0" insertColumns="0" insertRows="0"/>
  <mergeCells count="2">
    <mergeCell ref="B1:E1"/>
    <mergeCell ref="F1:I1"/>
  </mergeCells>
  <phoneticPr fontId="0" type="noConversion"/>
  <printOptions horizontalCentered="1" verticalCentered="1"/>
  <pageMargins left="0.75" right="0.75" top="1" bottom="1" header="0.5" footer="0.5"/>
  <pageSetup scale="70" orientation="landscape" r:id="rId1"/>
  <headerFooter alignWithMargins="0">
    <oddHeader>&amp;L&amp;"Arial,Bold"&amp;8Investor Relations
Philip Johnson (317)655-6874
Ilissa Rassner (317)651-2965
Travis Coy (317)277-3666&amp;C&amp;"Arial,Bold"&amp;12Eli Lilly and Company
Consolidated Balance Sheet&amp;10
&amp;"Arial,Regular"
&amp;R&amp;16LLY</oddHeader>
    <oddFooter xml:space="preserve">&amp;L&amp;8Numbers may not add due to rounding
Page &amp;P of &amp;N pages of financial data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W97"/>
  <sheetViews>
    <sheetView showGridLines="0" topLeftCell="A13" zoomScaleNormal="100" workbookViewId="0">
      <pane xSplit="21945" topLeftCell="T1"/>
      <selection activeCell="H55" sqref="H55"/>
      <selection pane="topRight" activeCell="D71" sqref="D71"/>
    </sheetView>
  </sheetViews>
  <sheetFormatPr defaultRowHeight="12.75"/>
  <cols>
    <col min="1" max="1" width="3.85546875" style="303" customWidth="1"/>
    <col min="2" max="2" width="29.7109375" style="303" bestFit="1" customWidth="1"/>
    <col min="3" max="3" width="4.28515625" style="303" customWidth="1"/>
    <col min="4" max="4" width="15" style="304" customWidth="1"/>
    <col min="5" max="5" width="20.42578125" style="303" customWidth="1"/>
    <col min="6" max="6" width="10.7109375" style="303" customWidth="1"/>
    <col min="7" max="7" width="14.85546875" style="306" customWidth="1"/>
    <col min="8" max="8" width="16.5703125" style="303" customWidth="1"/>
    <col min="9" max="9" width="19.85546875" style="303" customWidth="1"/>
    <col min="10" max="10" width="12.42578125" style="303" customWidth="1"/>
    <col min="11" max="15" width="9.140625" style="303"/>
    <col min="16" max="16" width="11" style="303" bestFit="1" customWidth="1"/>
    <col min="17" max="16384" width="9.140625" style="303"/>
  </cols>
  <sheetData>
    <row r="1" spans="1:23">
      <c r="A1" s="304"/>
      <c r="B1" s="304"/>
      <c r="C1" s="304"/>
      <c r="E1" s="305" t="s">
        <v>124</v>
      </c>
      <c r="F1" s="304"/>
      <c r="G1" s="357"/>
      <c r="H1" s="304"/>
      <c r="I1" s="305" t="s">
        <v>124</v>
      </c>
      <c r="J1" s="304"/>
    </row>
    <row r="2" spans="1:23">
      <c r="A2" s="304"/>
      <c r="B2" s="304"/>
      <c r="C2" s="304"/>
      <c r="E2" s="307">
        <v>41364</v>
      </c>
      <c r="F2" s="317"/>
      <c r="G2" s="357"/>
      <c r="H2" s="304"/>
      <c r="I2" s="307">
        <v>40999</v>
      </c>
      <c r="J2" s="317"/>
    </row>
    <row r="3" spans="1:23">
      <c r="A3" s="332"/>
      <c r="B3" s="304"/>
      <c r="C3" s="304"/>
      <c r="D3" s="310"/>
      <c r="E3" s="310"/>
      <c r="F3" s="310"/>
      <c r="G3" s="357"/>
      <c r="H3" s="310"/>
      <c r="I3" s="310"/>
      <c r="J3" s="310"/>
    </row>
    <row r="4" spans="1:23">
      <c r="A4" s="314"/>
      <c r="B4" s="357"/>
      <c r="C4" s="357"/>
      <c r="D4" s="358" t="s">
        <v>125</v>
      </c>
      <c r="E4" s="358"/>
      <c r="F4" s="358" t="s">
        <v>110</v>
      </c>
      <c r="G4" s="357"/>
      <c r="H4" s="358" t="s">
        <v>125</v>
      </c>
      <c r="I4" s="358"/>
      <c r="J4" s="358" t="s">
        <v>110</v>
      </c>
      <c r="L4" s="318"/>
      <c r="M4" s="319"/>
    </row>
    <row r="5" spans="1:23">
      <c r="A5" s="314"/>
      <c r="B5" s="357"/>
      <c r="C5" s="357"/>
      <c r="D5" s="315" t="s">
        <v>126</v>
      </c>
      <c r="E5" s="315" t="s">
        <v>127</v>
      </c>
      <c r="F5" s="315" t="s">
        <v>128</v>
      </c>
      <c r="G5" s="317"/>
      <c r="H5" s="315" t="s">
        <v>126</v>
      </c>
      <c r="I5" s="315" t="s">
        <v>127</v>
      </c>
      <c r="J5" s="315" t="s">
        <v>128</v>
      </c>
      <c r="L5" s="318"/>
      <c r="M5" s="325"/>
      <c r="N5" s="325"/>
      <c r="O5" s="325"/>
      <c r="P5" s="325"/>
      <c r="Q5" s="325"/>
    </row>
    <row r="6" spans="1:23">
      <c r="A6" s="314"/>
      <c r="B6" s="357"/>
      <c r="C6" s="357"/>
      <c r="D6" s="317"/>
      <c r="E6" s="357"/>
      <c r="F6" s="317"/>
      <c r="G6" s="317"/>
      <c r="H6" s="357"/>
      <c r="I6" s="317"/>
      <c r="J6" s="317"/>
      <c r="L6" s="327"/>
      <c r="M6" s="325"/>
      <c r="N6" s="325"/>
      <c r="O6" s="325"/>
      <c r="P6" s="325"/>
      <c r="Q6" s="325"/>
      <c r="U6" s="312"/>
      <c r="V6" s="306"/>
      <c r="W6" s="306"/>
    </row>
    <row r="7" spans="1:23" s="319" customFormat="1">
      <c r="A7" s="318" t="s">
        <v>85</v>
      </c>
      <c r="B7" s="318"/>
      <c r="C7" s="323"/>
      <c r="D7" s="320">
        <v>5602</v>
      </c>
      <c r="E7" s="57">
        <v>0</v>
      </c>
      <c r="F7" s="321">
        <v>5602</v>
      </c>
      <c r="G7" s="322"/>
      <c r="H7" s="320">
        <v>5602</v>
      </c>
      <c r="I7" s="57">
        <v>0</v>
      </c>
      <c r="J7" s="321">
        <v>5602</v>
      </c>
      <c r="M7" s="346"/>
      <c r="N7" s="346"/>
      <c r="O7" s="346"/>
      <c r="P7" s="346"/>
      <c r="Q7" s="346"/>
      <c r="R7" s="303"/>
    </row>
    <row r="8" spans="1:23" s="319" customFormat="1">
      <c r="A8" s="318"/>
      <c r="B8" s="323"/>
      <c r="C8" s="323"/>
      <c r="D8" s="324"/>
      <c r="E8" s="325"/>
      <c r="F8" s="325"/>
      <c r="G8" s="326"/>
      <c r="H8" s="324"/>
      <c r="I8" s="325"/>
      <c r="J8" s="325"/>
      <c r="L8" s="318"/>
      <c r="M8" s="348"/>
      <c r="N8" s="348"/>
      <c r="O8" s="348"/>
      <c r="P8" s="348"/>
      <c r="Q8" s="348"/>
      <c r="R8" s="303"/>
    </row>
    <row r="9" spans="1:23" s="319" customFormat="1">
      <c r="A9" s="318" t="s">
        <v>3</v>
      </c>
      <c r="B9" s="323"/>
      <c r="C9" s="323"/>
      <c r="D9" s="324">
        <v>1158.3</v>
      </c>
      <c r="E9" s="57">
        <v>0</v>
      </c>
      <c r="F9" s="328">
        <v>1158.3</v>
      </c>
      <c r="G9" s="326"/>
      <c r="H9" s="324">
        <v>1197.9000000000001</v>
      </c>
      <c r="I9" s="57">
        <v>0</v>
      </c>
      <c r="J9" s="328">
        <v>1197.9000000000001</v>
      </c>
      <c r="L9" s="330"/>
      <c r="M9" s="35"/>
      <c r="N9" s="35"/>
      <c r="O9" s="35"/>
      <c r="P9" s="35"/>
      <c r="Q9" s="35"/>
      <c r="R9" s="303"/>
    </row>
    <row r="10" spans="1:23" s="330" customFormat="1">
      <c r="A10" s="329"/>
      <c r="B10" s="329"/>
      <c r="C10" s="329"/>
      <c r="D10" s="331"/>
      <c r="E10" s="329"/>
      <c r="F10" s="329"/>
      <c r="G10" s="326"/>
      <c r="H10" s="331"/>
      <c r="I10" s="329"/>
      <c r="J10" s="329"/>
      <c r="M10" s="329"/>
      <c r="N10" s="329"/>
      <c r="O10" s="329"/>
      <c r="P10" s="329"/>
      <c r="Q10" s="329"/>
      <c r="R10" s="303"/>
      <c r="W10" s="319"/>
    </row>
    <row r="11" spans="1:23" s="319" customFormat="1">
      <c r="A11" s="318" t="s">
        <v>135</v>
      </c>
      <c r="B11" s="318"/>
      <c r="C11" s="323"/>
      <c r="D11" s="324">
        <v>3000.1000000000004</v>
      </c>
      <c r="E11" s="57">
        <v>0</v>
      </c>
      <c r="F11" s="328">
        <v>3000.1000000000004</v>
      </c>
      <c r="G11" s="326"/>
      <c r="H11" s="324">
        <v>2999</v>
      </c>
      <c r="I11" s="57">
        <v>0</v>
      </c>
      <c r="J11" s="328">
        <v>2999</v>
      </c>
      <c r="M11" s="329"/>
      <c r="N11" s="329"/>
      <c r="O11" s="329"/>
      <c r="P11" s="329"/>
      <c r="Q11" s="329"/>
    </row>
    <row r="12" spans="1:23">
      <c r="A12" s="304"/>
      <c r="B12" s="304"/>
      <c r="C12" s="323"/>
      <c r="D12" s="332"/>
      <c r="E12" s="333"/>
      <c r="F12" s="333"/>
      <c r="G12" s="326"/>
      <c r="H12" s="332"/>
      <c r="I12" s="333"/>
      <c r="J12" s="333"/>
      <c r="L12" s="330"/>
      <c r="M12" s="328"/>
      <c r="N12" s="328"/>
      <c r="O12" s="328"/>
      <c r="P12" s="328"/>
      <c r="Q12" s="328"/>
      <c r="W12" s="330"/>
    </row>
    <row r="13" spans="1:23" s="330" customFormat="1">
      <c r="A13" s="318" t="s">
        <v>62</v>
      </c>
      <c r="B13" s="329"/>
      <c r="C13" s="329"/>
      <c r="D13" s="220"/>
      <c r="E13" s="45"/>
      <c r="F13" s="45"/>
      <c r="G13" s="326"/>
      <c r="H13" s="220"/>
      <c r="I13" s="45"/>
      <c r="J13" s="45"/>
      <c r="L13" s="303"/>
      <c r="M13" s="329"/>
      <c r="N13" s="329"/>
      <c r="O13" s="329"/>
      <c r="P13" s="329"/>
      <c r="Q13" s="329"/>
    </row>
    <row r="14" spans="1:23" s="330" customFormat="1">
      <c r="A14" s="318" t="s">
        <v>61</v>
      </c>
      <c r="B14" s="329"/>
      <c r="C14" s="329"/>
      <c r="D14" s="220">
        <v>21.7</v>
      </c>
      <c r="E14" s="57">
        <v>-21.7</v>
      </c>
      <c r="F14" s="57">
        <v>0</v>
      </c>
      <c r="G14" s="326"/>
      <c r="H14" s="220">
        <v>23.8</v>
      </c>
      <c r="I14" s="57">
        <v>-23.8</v>
      </c>
      <c r="J14" s="57">
        <v>0</v>
      </c>
      <c r="L14" s="319"/>
      <c r="M14" s="333"/>
      <c r="N14" s="333"/>
      <c r="O14" s="333"/>
      <c r="P14" s="333"/>
      <c r="Q14" s="333"/>
      <c r="T14" s="319"/>
      <c r="W14" s="319"/>
    </row>
    <row r="15" spans="1:23">
      <c r="A15" s="304"/>
      <c r="B15" s="304"/>
      <c r="C15" s="304"/>
      <c r="D15" s="220"/>
      <c r="E15" s="57"/>
      <c r="F15" s="57"/>
      <c r="G15" s="326"/>
      <c r="H15" s="220"/>
      <c r="I15" s="57"/>
      <c r="J15" s="57"/>
      <c r="M15" s="328"/>
      <c r="N15" s="328"/>
      <c r="O15" s="328"/>
      <c r="P15" s="328"/>
      <c r="Q15" s="328"/>
      <c r="T15" s="319"/>
      <c r="W15" s="330"/>
    </row>
    <row r="16" spans="1:23" s="319" customFormat="1">
      <c r="A16" s="318" t="s">
        <v>129</v>
      </c>
      <c r="B16" s="323"/>
      <c r="C16" s="323"/>
      <c r="D16" s="334">
        <v>529.19999999999993</v>
      </c>
      <c r="E16" s="335">
        <v>-495.4</v>
      </c>
      <c r="F16" s="335">
        <v>33.799999999999969</v>
      </c>
      <c r="G16" s="326"/>
      <c r="H16" s="334">
        <v>-46</v>
      </c>
      <c r="I16" s="57">
        <v>0</v>
      </c>
      <c r="J16" s="335">
        <v>-46</v>
      </c>
      <c r="L16" s="318"/>
      <c r="M16" s="333"/>
      <c r="N16" s="333"/>
      <c r="O16" s="333"/>
      <c r="P16" s="333"/>
      <c r="Q16" s="333"/>
    </row>
    <row r="17" spans="1:23" s="319" customFormat="1">
      <c r="A17" s="323"/>
      <c r="B17" s="323"/>
      <c r="C17" s="323"/>
      <c r="D17" s="318"/>
      <c r="E17" s="336"/>
      <c r="F17" s="336" t="s">
        <v>101</v>
      </c>
      <c r="G17" s="326"/>
      <c r="H17" s="318"/>
      <c r="I17" s="336"/>
      <c r="J17" s="336"/>
      <c r="L17" s="303"/>
      <c r="M17" s="328"/>
      <c r="N17" s="328"/>
      <c r="O17" s="328"/>
      <c r="P17" s="328"/>
      <c r="Q17" s="328"/>
      <c r="T17" s="330"/>
    </row>
    <row r="18" spans="1:23" s="319" customFormat="1">
      <c r="A18" s="318" t="s">
        <v>9</v>
      </c>
      <c r="B18" s="323"/>
      <c r="C18" s="323"/>
      <c r="D18" s="324">
        <v>403.1</v>
      </c>
      <c r="E18" s="328">
        <v>-173.4</v>
      </c>
      <c r="F18" s="328">
        <v>229.7</v>
      </c>
      <c r="G18" s="326"/>
      <c r="H18" s="324">
        <v>324.2</v>
      </c>
      <c r="I18" s="328">
        <v>8</v>
      </c>
      <c r="J18" s="328">
        <v>332.2</v>
      </c>
      <c r="M18" s="333"/>
      <c r="N18" s="333"/>
      <c r="O18" s="333"/>
      <c r="P18" s="333"/>
      <c r="Q18" s="333"/>
      <c r="W18" s="303"/>
    </row>
    <row r="19" spans="1:23" s="330" customFormat="1">
      <c r="A19" s="329"/>
      <c r="B19" s="329"/>
      <c r="C19" s="329"/>
      <c r="D19" s="337"/>
      <c r="E19" s="338"/>
      <c r="F19" s="338"/>
      <c r="G19" s="326"/>
      <c r="H19" s="337"/>
      <c r="I19" s="338"/>
      <c r="J19" s="338"/>
      <c r="L19" s="319"/>
      <c r="M19" s="45"/>
      <c r="N19" s="45"/>
      <c r="O19" s="45"/>
      <c r="P19" s="45"/>
      <c r="Q19" s="45"/>
      <c r="T19" s="319"/>
      <c r="W19" s="319"/>
    </row>
    <row r="20" spans="1:23" s="319" customFormat="1" ht="14.25" customHeight="1">
      <c r="A20" s="318" t="s">
        <v>14</v>
      </c>
      <c r="B20" s="323"/>
      <c r="C20" s="323"/>
      <c r="D20" s="324">
        <v>1547.9999999999995</v>
      </c>
      <c r="E20" s="328">
        <v>-300.3</v>
      </c>
      <c r="F20" s="328">
        <v>1247.6999999999994</v>
      </c>
      <c r="G20" s="326"/>
      <c r="H20" s="324">
        <v>1011.1000000000001</v>
      </c>
      <c r="I20" s="328">
        <v>15.8</v>
      </c>
      <c r="J20" s="328">
        <v>1026.9000000000001</v>
      </c>
      <c r="M20" s="350"/>
      <c r="N20" s="350"/>
      <c r="O20" s="350"/>
      <c r="P20" s="350"/>
      <c r="Q20" s="350"/>
      <c r="T20" s="340"/>
      <c r="W20" s="303"/>
    </row>
    <row r="21" spans="1:23" s="319" customFormat="1" ht="14.25" customHeight="1">
      <c r="A21" s="318"/>
      <c r="B21" s="323"/>
      <c r="C21" s="323"/>
      <c r="D21" s="324"/>
      <c r="E21" s="328"/>
      <c r="F21" s="328"/>
      <c r="G21" s="326"/>
      <c r="H21" s="324"/>
      <c r="I21" s="328"/>
      <c r="J21" s="328"/>
      <c r="M21" s="335"/>
      <c r="N21" s="335"/>
      <c r="O21" s="335"/>
      <c r="P21" s="335"/>
      <c r="Q21" s="335"/>
      <c r="T21" s="303"/>
    </row>
    <row r="22" spans="1:23" s="340" customFormat="1" ht="14.25" customHeight="1">
      <c r="A22" s="339" t="s">
        <v>130</v>
      </c>
      <c r="B22" s="359"/>
      <c r="C22" s="359"/>
      <c r="D22" s="341">
        <v>1.42</v>
      </c>
      <c r="E22" s="342">
        <v>-0.28000000000000003</v>
      </c>
      <c r="F22" s="343">
        <v>1.1399999999999999</v>
      </c>
      <c r="G22" s="344"/>
      <c r="H22" s="341">
        <v>0.91</v>
      </c>
      <c r="I22" s="343">
        <v>0.01</v>
      </c>
      <c r="J22" s="343">
        <v>0.92</v>
      </c>
      <c r="L22" s="319"/>
      <c r="M22" s="336"/>
      <c r="N22" s="336"/>
      <c r="O22" s="336"/>
      <c r="P22" s="336"/>
      <c r="Q22" s="336"/>
      <c r="T22" s="351"/>
      <c r="W22" s="319"/>
    </row>
    <row r="23" spans="1:23" ht="14.25" customHeight="1">
      <c r="D23" s="320"/>
      <c r="E23" s="57"/>
      <c r="F23" s="321"/>
      <c r="G23" s="326"/>
      <c r="H23" s="304"/>
      <c r="I23" s="304"/>
      <c r="J23" s="304"/>
      <c r="L23" s="319"/>
      <c r="M23" s="328"/>
      <c r="N23" s="328"/>
      <c r="O23" s="328"/>
      <c r="P23" s="328"/>
      <c r="Q23" s="328"/>
      <c r="W23" s="319"/>
    </row>
    <row r="24" spans="1:23">
      <c r="L24" s="318"/>
      <c r="M24" s="338"/>
      <c r="N24" s="338"/>
      <c r="O24" s="338"/>
      <c r="P24" s="338"/>
      <c r="Q24" s="338"/>
      <c r="R24" s="304"/>
      <c r="S24" s="304"/>
      <c r="T24" s="304"/>
      <c r="W24" s="319"/>
    </row>
    <row r="25" spans="1:23">
      <c r="A25" s="304"/>
      <c r="B25" s="304"/>
      <c r="C25" s="304"/>
      <c r="E25" s="305" t="s">
        <v>124</v>
      </c>
      <c r="F25" s="304"/>
      <c r="G25" s="357"/>
      <c r="H25" s="304"/>
      <c r="I25" s="305" t="s">
        <v>124</v>
      </c>
      <c r="J25" s="304"/>
      <c r="L25" s="339"/>
      <c r="M25" s="328"/>
      <c r="N25" s="328"/>
      <c r="O25" s="328"/>
      <c r="P25" s="328"/>
      <c r="Q25" s="328"/>
      <c r="S25" s="349"/>
      <c r="W25" s="352"/>
    </row>
    <row r="26" spans="1:23">
      <c r="A26" s="304"/>
      <c r="B26" s="304"/>
      <c r="C26" s="304"/>
      <c r="E26" s="307">
        <v>41455</v>
      </c>
      <c r="F26" s="317"/>
      <c r="G26" s="357"/>
      <c r="H26" s="304"/>
      <c r="I26" s="307">
        <v>41090</v>
      </c>
      <c r="J26" s="317"/>
      <c r="M26" s="347"/>
      <c r="N26" s="347"/>
      <c r="O26" s="347"/>
      <c r="P26" s="347"/>
      <c r="Q26" s="347"/>
      <c r="W26" s="330"/>
    </row>
    <row r="27" spans="1:23">
      <c r="A27" s="332"/>
      <c r="B27" s="304"/>
      <c r="C27" s="304"/>
      <c r="D27" s="310"/>
      <c r="E27" s="310"/>
      <c r="F27" s="310"/>
      <c r="G27" s="357"/>
      <c r="H27" s="310"/>
      <c r="I27" s="310"/>
      <c r="J27" s="310"/>
      <c r="M27" s="304"/>
      <c r="N27" s="304"/>
      <c r="O27" s="304"/>
      <c r="P27" s="304"/>
      <c r="Q27" s="304"/>
      <c r="W27" s="319"/>
    </row>
    <row r="28" spans="1:23">
      <c r="A28" s="314"/>
      <c r="B28" s="357"/>
      <c r="C28" s="357"/>
      <c r="D28" s="358" t="s">
        <v>125</v>
      </c>
      <c r="E28" s="358"/>
      <c r="F28" s="358" t="s">
        <v>110</v>
      </c>
      <c r="G28" s="357"/>
      <c r="H28" s="358" t="s">
        <v>125</v>
      </c>
      <c r="I28" s="358"/>
      <c r="J28" s="358" t="s">
        <v>110</v>
      </c>
      <c r="M28" s="349"/>
      <c r="N28" s="349"/>
      <c r="O28" s="349"/>
      <c r="P28" s="349"/>
      <c r="Q28" s="349"/>
      <c r="W28" s="340"/>
    </row>
    <row r="29" spans="1:23" ht="12.75" customHeight="1">
      <c r="A29" s="314"/>
      <c r="B29" s="357"/>
      <c r="C29" s="357"/>
      <c r="D29" s="315" t="s">
        <v>126</v>
      </c>
      <c r="E29" s="315" t="s">
        <v>127</v>
      </c>
      <c r="F29" s="315" t="s">
        <v>128</v>
      </c>
      <c r="G29" s="317"/>
      <c r="H29" s="315" t="s">
        <v>126</v>
      </c>
      <c r="I29" s="315" t="s">
        <v>127</v>
      </c>
      <c r="J29" s="315" t="s">
        <v>128</v>
      </c>
    </row>
    <row r="30" spans="1:23">
      <c r="A30" s="314"/>
      <c r="B30" s="357"/>
      <c r="C30" s="357"/>
      <c r="D30" s="317"/>
      <c r="E30" s="357"/>
      <c r="F30" s="317"/>
      <c r="G30" s="317"/>
      <c r="H30" s="357"/>
      <c r="I30" s="317"/>
      <c r="J30" s="317"/>
    </row>
    <row r="31" spans="1:23">
      <c r="A31" s="318" t="s">
        <v>85</v>
      </c>
      <c r="B31" s="318"/>
      <c r="C31" s="323"/>
      <c r="D31" s="320">
        <v>5929.7</v>
      </c>
      <c r="E31" s="57">
        <v>0</v>
      </c>
      <c r="F31" s="321">
        <v>5929.7</v>
      </c>
      <c r="G31" s="322"/>
      <c r="H31" s="320">
        <v>5600.7</v>
      </c>
      <c r="I31" s="57">
        <v>0</v>
      </c>
      <c r="J31" s="321">
        <v>5600.7</v>
      </c>
    </row>
    <row r="32" spans="1:23">
      <c r="A32" s="318"/>
      <c r="B32" s="323"/>
      <c r="C32" s="323"/>
      <c r="D32" s="324"/>
      <c r="E32" s="325"/>
      <c r="F32" s="325"/>
      <c r="G32" s="326"/>
      <c r="H32" s="324"/>
      <c r="I32" s="325"/>
      <c r="J32" s="325"/>
    </row>
    <row r="33" spans="1:10">
      <c r="A33" s="318" t="s">
        <v>3</v>
      </c>
      <c r="B33" s="323"/>
      <c r="C33" s="323"/>
      <c r="D33" s="324">
        <v>1165.2</v>
      </c>
      <c r="E33" s="57">
        <v>0</v>
      </c>
      <c r="F33" s="328">
        <v>1165.2</v>
      </c>
      <c r="G33" s="326"/>
      <c r="H33" s="324">
        <v>1146.7</v>
      </c>
      <c r="I33" s="57">
        <v>0</v>
      </c>
      <c r="J33" s="328">
        <v>1146.7</v>
      </c>
    </row>
    <row r="34" spans="1:10">
      <c r="A34" s="329"/>
      <c r="B34" s="329"/>
      <c r="C34" s="329"/>
      <c r="D34" s="331"/>
      <c r="E34" s="329"/>
      <c r="F34" s="329"/>
      <c r="G34" s="326"/>
      <c r="H34" s="331"/>
      <c r="I34" s="329"/>
      <c r="J34" s="329"/>
    </row>
    <row r="35" spans="1:10">
      <c r="A35" s="318" t="s">
        <v>135</v>
      </c>
      <c r="B35" s="318"/>
      <c r="C35" s="323"/>
      <c r="D35" s="324">
        <v>3198</v>
      </c>
      <c r="E35" s="57">
        <v>0</v>
      </c>
      <c r="F35" s="328">
        <v>3198</v>
      </c>
      <c r="G35" s="326"/>
      <c r="H35" s="324">
        <v>3251.8</v>
      </c>
      <c r="I35" s="57">
        <v>0</v>
      </c>
      <c r="J35" s="328">
        <v>3251.8</v>
      </c>
    </row>
    <row r="36" spans="1:10">
      <c r="A36" s="304"/>
      <c r="B36" s="304"/>
      <c r="C36" s="323"/>
      <c r="D36" s="332"/>
      <c r="E36" s="333"/>
      <c r="F36" s="333"/>
      <c r="G36" s="326"/>
      <c r="H36" s="332"/>
      <c r="I36" s="333"/>
      <c r="J36" s="333"/>
    </row>
    <row r="37" spans="1:10">
      <c r="A37" s="318" t="s">
        <v>62</v>
      </c>
      <c r="B37" s="329"/>
      <c r="C37" s="329"/>
      <c r="D37" s="220"/>
      <c r="E37" s="45"/>
      <c r="F37" s="45"/>
      <c r="G37" s="326"/>
      <c r="H37" s="220"/>
      <c r="I37" s="45"/>
      <c r="J37" s="45"/>
    </row>
    <row r="38" spans="1:10">
      <c r="A38" s="318" t="s">
        <v>61</v>
      </c>
      <c r="B38" s="329"/>
      <c r="C38" s="329"/>
      <c r="D38" s="220">
        <v>63.5</v>
      </c>
      <c r="E38" s="57">
        <v>-63.5</v>
      </c>
      <c r="F38" s="57">
        <v>0</v>
      </c>
      <c r="G38" s="326"/>
      <c r="H38" s="220">
        <v>0</v>
      </c>
      <c r="I38" s="57">
        <v>0</v>
      </c>
      <c r="J38" s="57">
        <v>0</v>
      </c>
    </row>
    <row r="39" spans="1:10">
      <c r="A39" s="304"/>
      <c r="B39" s="304"/>
      <c r="C39" s="304"/>
      <c r="D39" s="220"/>
      <c r="E39" s="57"/>
      <c r="F39" s="57"/>
      <c r="G39" s="326"/>
      <c r="H39" s="220"/>
      <c r="I39" s="57"/>
      <c r="J39" s="57"/>
    </row>
    <row r="40" spans="1:10">
      <c r="A40" s="318" t="s">
        <v>129</v>
      </c>
      <c r="B40" s="323"/>
      <c r="C40" s="323"/>
      <c r="D40" s="334">
        <v>11.900000000000119</v>
      </c>
      <c r="E40" s="57">
        <v>0</v>
      </c>
      <c r="F40" s="335">
        <v>11.900000000000119</v>
      </c>
      <c r="G40" s="326"/>
      <c r="H40" s="334">
        <v>-16.5</v>
      </c>
      <c r="I40" s="57">
        <v>0</v>
      </c>
      <c r="J40" s="335">
        <v>-16.5</v>
      </c>
    </row>
    <row r="41" spans="1:10">
      <c r="A41" s="323"/>
      <c r="B41" s="323"/>
      <c r="C41" s="323"/>
      <c r="D41" s="318"/>
      <c r="E41" s="336"/>
      <c r="F41" s="336" t="s">
        <v>101</v>
      </c>
      <c r="G41" s="326"/>
      <c r="H41" s="318"/>
      <c r="I41" s="336"/>
      <c r="J41" s="336"/>
    </row>
    <row r="42" spans="1:10">
      <c r="A42" s="318" t="s">
        <v>9</v>
      </c>
      <c r="B42" s="323"/>
      <c r="C42" s="323"/>
      <c r="D42" s="324">
        <v>308.69999999999993</v>
      </c>
      <c r="E42" s="328">
        <v>14.800000000000125</v>
      </c>
      <c r="F42" s="328">
        <v>323.50000000000006</v>
      </c>
      <c r="G42" s="326"/>
      <c r="H42" s="324">
        <v>262.10000000000002</v>
      </c>
      <c r="I42" s="57">
        <v>0</v>
      </c>
      <c r="J42" s="328">
        <v>262.10000000000002</v>
      </c>
    </row>
    <row r="43" spans="1:10">
      <c r="A43" s="329"/>
      <c r="B43" s="329"/>
      <c r="C43" s="329"/>
      <c r="D43" s="337"/>
      <c r="E43" s="338"/>
      <c r="F43" s="338"/>
      <c r="G43" s="326"/>
      <c r="H43" s="337"/>
      <c r="I43" s="338"/>
      <c r="J43" s="338"/>
    </row>
    <row r="44" spans="1:10">
      <c r="A44" s="318" t="s">
        <v>14</v>
      </c>
      <c r="B44" s="323"/>
      <c r="C44" s="323"/>
      <c r="D44" s="324">
        <v>1206.2000000000003</v>
      </c>
      <c r="E44" s="328">
        <v>48.699999999999818</v>
      </c>
      <c r="F44" s="328">
        <v>1254.9000000000001</v>
      </c>
      <c r="G44" s="326"/>
      <c r="H44" s="324">
        <v>923.6</v>
      </c>
      <c r="I44" s="57">
        <v>0</v>
      </c>
      <c r="J44" s="328">
        <v>923.6</v>
      </c>
    </row>
    <row r="45" spans="1:10">
      <c r="A45" s="318"/>
      <c r="B45" s="323"/>
      <c r="C45" s="323"/>
      <c r="D45" s="324"/>
      <c r="E45" s="328"/>
      <c r="F45" s="328"/>
      <c r="G45" s="326"/>
      <c r="H45" s="324"/>
      <c r="I45" s="328"/>
      <c r="J45" s="328"/>
    </row>
    <row r="46" spans="1:10">
      <c r="A46" s="339" t="s">
        <v>130</v>
      </c>
      <c r="B46" s="359"/>
      <c r="C46" s="359"/>
      <c r="D46" s="341">
        <v>1.1100000000000001</v>
      </c>
      <c r="E46" s="342">
        <v>0.04</v>
      </c>
      <c r="F46" s="343">
        <v>1.1599999999999999</v>
      </c>
      <c r="G46" s="344"/>
      <c r="H46" s="341">
        <v>0.83</v>
      </c>
      <c r="I46" s="57">
        <v>0</v>
      </c>
      <c r="J46" s="343">
        <v>0.83</v>
      </c>
    </row>
    <row r="47" spans="1:10">
      <c r="D47" s="332"/>
      <c r="E47" s="57"/>
      <c r="F47" s="356"/>
      <c r="G47" s="326"/>
      <c r="H47" s="304"/>
      <c r="I47" s="304"/>
      <c r="J47" s="304"/>
    </row>
    <row r="48" spans="1:10" ht="13.5" thickBot="1"/>
    <row r="49" spans="1:13">
      <c r="A49" s="370"/>
      <c r="B49" s="371"/>
      <c r="C49" s="371"/>
      <c r="D49" s="371"/>
      <c r="E49" s="372" t="s">
        <v>124</v>
      </c>
      <c r="F49" s="371"/>
      <c r="G49" s="371"/>
      <c r="H49" s="371"/>
      <c r="I49" s="372" t="s">
        <v>124</v>
      </c>
      <c r="J49" s="373"/>
    </row>
    <row r="50" spans="1:13">
      <c r="A50" s="374"/>
      <c r="B50" s="362"/>
      <c r="C50" s="362"/>
      <c r="D50" s="362"/>
      <c r="E50" s="421">
        <v>41547</v>
      </c>
      <c r="F50" s="360"/>
      <c r="G50" s="362"/>
      <c r="H50" s="362"/>
      <c r="I50" s="421">
        <v>41182</v>
      </c>
      <c r="J50" s="375"/>
      <c r="M50" s="309"/>
    </row>
    <row r="51" spans="1:13">
      <c r="A51" s="376"/>
      <c r="B51" s="362"/>
      <c r="C51" s="362"/>
      <c r="D51" s="361"/>
      <c r="E51" s="361"/>
      <c r="F51" s="361"/>
      <c r="G51" s="362"/>
      <c r="H51" s="361"/>
      <c r="I51" s="361"/>
      <c r="J51" s="377"/>
    </row>
    <row r="52" spans="1:13">
      <c r="A52" s="376"/>
      <c r="B52" s="362"/>
      <c r="C52" s="362"/>
      <c r="D52" s="360" t="s">
        <v>125</v>
      </c>
      <c r="E52" s="360"/>
      <c r="F52" s="360" t="s">
        <v>110</v>
      </c>
      <c r="G52" s="362"/>
      <c r="H52" s="360" t="s">
        <v>125</v>
      </c>
      <c r="I52" s="360"/>
      <c r="J52" s="375" t="s">
        <v>110</v>
      </c>
    </row>
    <row r="53" spans="1:13">
      <c r="A53" s="376"/>
      <c r="B53" s="362"/>
      <c r="C53" s="362"/>
      <c r="D53" s="364" t="s">
        <v>126</v>
      </c>
      <c r="E53" s="364" t="s">
        <v>127</v>
      </c>
      <c r="F53" s="364" t="s">
        <v>128</v>
      </c>
      <c r="G53" s="360"/>
      <c r="H53" s="364" t="s">
        <v>126</v>
      </c>
      <c r="I53" s="364" t="s">
        <v>127</v>
      </c>
      <c r="J53" s="378" t="s">
        <v>128</v>
      </c>
    </row>
    <row r="54" spans="1:13">
      <c r="A54" s="376"/>
      <c r="B54" s="362"/>
      <c r="C54" s="362"/>
      <c r="D54" s="360"/>
      <c r="E54" s="362"/>
      <c r="F54" s="360"/>
      <c r="G54" s="360"/>
      <c r="H54" s="362"/>
      <c r="I54" s="360"/>
      <c r="J54" s="375"/>
    </row>
    <row r="55" spans="1:13">
      <c r="A55" s="379" t="s">
        <v>85</v>
      </c>
      <c r="B55" s="380"/>
      <c r="C55" s="381"/>
      <c r="D55" s="382">
        <v>5772.6</v>
      </c>
      <c r="E55" s="383">
        <v>0</v>
      </c>
      <c r="F55" s="384">
        <v>5772.6</v>
      </c>
      <c r="G55" s="385"/>
      <c r="H55" s="382">
        <v>5443.3</v>
      </c>
      <c r="I55" s="383">
        <v>0</v>
      </c>
      <c r="J55" s="386">
        <v>5443.3</v>
      </c>
    </row>
    <row r="56" spans="1:13">
      <c r="A56" s="379"/>
      <c r="B56" s="381"/>
      <c r="C56" s="381"/>
      <c r="D56" s="366"/>
      <c r="E56" s="367"/>
      <c r="F56" s="368"/>
      <c r="G56" s="387"/>
      <c r="H56" s="366"/>
      <c r="I56" s="367"/>
      <c r="J56" s="388"/>
    </row>
    <row r="57" spans="1:13">
      <c r="A57" s="379" t="s">
        <v>3</v>
      </c>
      <c r="B57" s="381"/>
      <c r="C57" s="381"/>
      <c r="D57" s="366">
        <v>1198.0999999999999</v>
      </c>
      <c r="E57" s="383">
        <v>0</v>
      </c>
      <c r="F57" s="369">
        <v>1198.0999999999999</v>
      </c>
      <c r="G57" s="387"/>
      <c r="H57" s="366">
        <v>1203.5999999999999</v>
      </c>
      <c r="I57" s="383">
        <v>0</v>
      </c>
      <c r="J57" s="389">
        <v>1203.5999999999999</v>
      </c>
    </row>
    <row r="58" spans="1:13">
      <c r="A58" s="390"/>
      <c r="B58" s="391"/>
      <c r="C58" s="391"/>
      <c r="D58" s="392"/>
      <c r="E58" s="367"/>
      <c r="F58" s="393"/>
      <c r="G58" s="387"/>
      <c r="H58" s="392"/>
      <c r="I58" s="391"/>
      <c r="J58" s="394"/>
    </row>
    <row r="59" spans="1:13">
      <c r="A59" s="379" t="s">
        <v>135</v>
      </c>
      <c r="B59" s="380"/>
      <c r="C59" s="381"/>
      <c r="D59" s="366">
        <v>3029.7999999999997</v>
      </c>
      <c r="E59" s="383">
        <v>0</v>
      </c>
      <c r="F59" s="369">
        <v>3029.7999999999997</v>
      </c>
      <c r="G59" s="387"/>
      <c r="H59" s="366">
        <v>3100.2</v>
      </c>
      <c r="I59" s="383">
        <v>0</v>
      </c>
      <c r="J59" s="389">
        <v>3100.2</v>
      </c>
    </row>
    <row r="60" spans="1:13">
      <c r="A60" s="374"/>
      <c r="B60" s="362"/>
      <c r="C60" s="381"/>
      <c r="D60" s="363"/>
      <c r="E60" s="367"/>
      <c r="F60" s="369"/>
      <c r="G60" s="387"/>
      <c r="H60" s="363"/>
      <c r="I60" s="395"/>
      <c r="J60" s="396"/>
    </row>
    <row r="61" spans="1:13">
      <c r="A61" s="379" t="s">
        <v>62</v>
      </c>
      <c r="B61" s="391"/>
      <c r="C61" s="391"/>
      <c r="D61" s="397"/>
      <c r="E61" s="367"/>
      <c r="F61" s="398"/>
      <c r="G61" s="387"/>
      <c r="H61" s="397"/>
      <c r="I61" s="399"/>
      <c r="J61" s="400"/>
    </row>
    <row r="62" spans="1:13">
      <c r="A62" s="365" t="s">
        <v>61</v>
      </c>
      <c r="B62" s="391"/>
      <c r="C62" s="391"/>
      <c r="D62" s="397">
        <v>0</v>
      </c>
      <c r="E62" s="383">
        <v>0</v>
      </c>
      <c r="F62" s="383">
        <v>0</v>
      </c>
      <c r="G62" s="387"/>
      <c r="H62" s="397">
        <v>53.3</v>
      </c>
      <c r="I62" s="383">
        <v>-53.3</v>
      </c>
      <c r="J62" s="401">
        <v>0</v>
      </c>
    </row>
    <row r="63" spans="1:13">
      <c r="A63" s="374"/>
      <c r="B63" s="362"/>
      <c r="C63" s="362"/>
      <c r="D63" s="397"/>
      <c r="E63" s="367"/>
      <c r="F63" s="398"/>
      <c r="G63" s="387"/>
      <c r="H63" s="397"/>
      <c r="I63" s="383"/>
      <c r="J63" s="401"/>
    </row>
    <row r="64" spans="1:13">
      <c r="A64" s="379" t="s">
        <v>129</v>
      </c>
      <c r="B64" s="381"/>
      <c r="C64" s="381"/>
      <c r="D64" s="402">
        <v>-31.300000000000118</v>
      </c>
      <c r="E64" s="383">
        <v>0</v>
      </c>
      <c r="F64" s="403">
        <v>-31.300000000000118</v>
      </c>
      <c r="G64" s="387"/>
      <c r="H64" s="402">
        <v>788.5</v>
      </c>
      <c r="I64" s="383">
        <v>-787.8</v>
      </c>
      <c r="J64" s="404">
        <v>0.7</v>
      </c>
    </row>
    <row r="65" spans="1:16">
      <c r="A65" s="405"/>
      <c r="B65" s="381"/>
      <c r="C65" s="381"/>
      <c r="D65" s="380"/>
      <c r="E65" s="367"/>
      <c r="F65" s="406" t="s">
        <v>101</v>
      </c>
      <c r="G65" s="387"/>
      <c r="H65" s="380"/>
      <c r="I65" s="407"/>
      <c r="J65" s="408"/>
    </row>
    <row r="66" spans="1:16">
      <c r="A66" s="379" t="s">
        <v>9</v>
      </c>
      <c r="B66" s="381"/>
      <c r="C66" s="381"/>
      <c r="D66" s="366">
        <v>310.30000000000007</v>
      </c>
      <c r="E66" s="383">
        <v>0</v>
      </c>
      <c r="F66" s="369">
        <v>310.29999999999995</v>
      </c>
      <c r="G66" s="387"/>
      <c r="H66" s="366">
        <v>548.1</v>
      </c>
      <c r="I66" s="383">
        <v>-296.20000000000005</v>
      </c>
      <c r="J66" s="389">
        <v>251.9</v>
      </c>
    </row>
    <row r="67" spans="1:16">
      <c r="A67" s="390"/>
      <c r="B67" s="391"/>
      <c r="C67" s="391"/>
      <c r="D67" s="409"/>
      <c r="E67" s="367"/>
      <c r="F67" s="410"/>
      <c r="G67" s="387"/>
      <c r="H67" s="409"/>
      <c r="I67" s="411"/>
      <c r="J67" s="412"/>
    </row>
    <row r="68" spans="1:16">
      <c r="A68" s="379" t="s">
        <v>14</v>
      </c>
      <c r="B68" s="381"/>
      <c r="C68" s="381"/>
      <c r="D68" s="366">
        <v>1203.0999999999999</v>
      </c>
      <c r="E68" s="383">
        <v>0</v>
      </c>
      <c r="F68" s="369">
        <v>1203.1000000000001</v>
      </c>
      <c r="G68" s="387"/>
      <c r="H68" s="366">
        <v>1326.6</v>
      </c>
      <c r="I68" s="383">
        <v>-438.29999999999995</v>
      </c>
      <c r="J68" s="389">
        <v>888.3</v>
      </c>
    </row>
    <row r="69" spans="1:16">
      <c r="A69" s="379"/>
      <c r="B69" s="381"/>
      <c r="C69" s="381"/>
      <c r="D69" s="366"/>
      <c r="E69" s="367"/>
      <c r="F69" s="369"/>
      <c r="G69" s="387"/>
      <c r="H69" s="366"/>
      <c r="I69" s="413"/>
      <c r="J69" s="389"/>
    </row>
    <row r="70" spans="1:16" ht="13.5" thickBot="1">
      <c r="A70" s="414" t="s">
        <v>130</v>
      </c>
      <c r="B70" s="415"/>
      <c r="C70" s="415"/>
      <c r="D70" s="416">
        <v>1.1100000000000001</v>
      </c>
      <c r="E70" s="449">
        <v>0</v>
      </c>
      <c r="F70" s="418">
        <v>1.1100000000000001</v>
      </c>
      <c r="G70" s="419"/>
      <c r="H70" s="416">
        <v>1.18</v>
      </c>
      <c r="I70" s="449">
        <v>-0.3899999999999999</v>
      </c>
      <c r="J70" s="420">
        <v>0.79</v>
      </c>
    </row>
    <row r="71" spans="1:16">
      <c r="D71" s="303"/>
    </row>
    <row r="73" spans="1:16">
      <c r="A73" s="304"/>
      <c r="B73" s="304"/>
      <c r="C73" s="304"/>
      <c r="E73" s="305" t="s">
        <v>124</v>
      </c>
      <c r="F73" s="304"/>
      <c r="G73" s="357"/>
      <c r="H73" s="304"/>
      <c r="I73" s="305" t="s">
        <v>124</v>
      </c>
      <c r="J73" s="304"/>
    </row>
    <row r="74" spans="1:16">
      <c r="A74" s="304"/>
      <c r="B74" s="304"/>
      <c r="C74" s="304"/>
      <c r="E74" s="307">
        <v>41639</v>
      </c>
      <c r="F74" s="317"/>
      <c r="G74" s="357"/>
      <c r="H74" s="304"/>
      <c r="I74" s="307">
        <v>41274</v>
      </c>
      <c r="J74" s="317"/>
    </row>
    <row r="75" spans="1:16">
      <c r="A75" s="332"/>
      <c r="B75" s="304"/>
      <c r="C75" s="304"/>
      <c r="D75" s="310"/>
      <c r="E75" s="310"/>
      <c r="F75" s="310"/>
      <c r="G75" s="357"/>
      <c r="H75" s="310"/>
      <c r="I75" s="310"/>
      <c r="J75" s="310"/>
    </row>
    <row r="76" spans="1:16">
      <c r="A76" s="314"/>
      <c r="B76" s="357"/>
      <c r="C76" s="357"/>
      <c r="D76" s="358" t="s">
        <v>125</v>
      </c>
      <c r="E76" s="358"/>
      <c r="F76" s="358" t="s">
        <v>110</v>
      </c>
      <c r="G76" s="357"/>
      <c r="H76" s="358" t="s">
        <v>125</v>
      </c>
      <c r="I76" s="358"/>
      <c r="J76" s="358" t="s">
        <v>110</v>
      </c>
    </row>
    <row r="77" spans="1:16">
      <c r="A77" s="314"/>
      <c r="B77" s="357"/>
      <c r="C77" s="357"/>
      <c r="D77" s="315" t="s">
        <v>126</v>
      </c>
      <c r="E77" s="315" t="s">
        <v>127</v>
      </c>
      <c r="F77" s="315" t="s">
        <v>128</v>
      </c>
      <c r="G77" s="317"/>
      <c r="H77" s="315" t="s">
        <v>126</v>
      </c>
      <c r="I77" s="315" t="s">
        <v>127</v>
      </c>
      <c r="J77" s="315" t="s">
        <v>128</v>
      </c>
    </row>
    <row r="78" spans="1:16">
      <c r="A78" s="314"/>
      <c r="B78" s="357"/>
      <c r="C78" s="357"/>
      <c r="D78" s="317"/>
      <c r="E78" s="357"/>
      <c r="F78" s="317"/>
      <c r="G78" s="317"/>
      <c r="H78" s="357"/>
      <c r="I78" s="317"/>
      <c r="J78" s="317"/>
    </row>
    <row r="79" spans="1:16">
      <c r="A79" s="318" t="s">
        <v>85</v>
      </c>
      <c r="B79" s="318"/>
      <c r="C79" s="323"/>
      <c r="E79" s="304"/>
      <c r="F79" s="304"/>
      <c r="G79" s="322"/>
      <c r="H79" s="320">
        <v>5957.3</v>
      </c>
      <c r="I79" s="57">
        <v>0</v>
      </c>
      <c r="J79" s="321">
        <v>5957.3</v>
      </c>
    </row>
    <row r="80" spans="1:16">
      <c r="A80" s="318"/>
      <c r="B80" s="323"/>
      <c r="C80" s="323"/>
      <c r="E80" s="304"/>
      <c r="F80" s="304"/>
      <c r="G80" s="326"/>
      <c r="H80" s="324"/>
      <c r="I80" s="325"/>
      <c r="J80" s="325"/>
      <c r="M80" s="323"/>
      <c r="N80" s="323"/>
      <c r="O80" s="319"/>
      <c r="P80" s="348"/>
    </row>
    <row r="81" spans="1:16">
      <c r="A81" s="318" t="s">
        <v>3</v>
      </c>
      <c r="B81" s="323"/>
      <c r="C81" s="323"/>
      <c r="E81" s="304"/>
      <c r="F81" s="304"/>
      <c r="G81" s="326"/>
      <c r="H81" s="324">
        <v>1248.3</v>
      </c>
      <c r="I81" s="57">
        <v>0</v>
      </c>
      <c r="J81" s="328">
        <v>1248.3</v>
      </c>
      <c r="M81" s="329"/>
      <c r="N81" s="329"/>
      <c r="O81" s="330"/>
      <c r="P81" s="329"/>
    </row>
    <row r="82" spans="1:16">
      <c r="A82" s="329"/>
      <c r="B82" s="329"/>
      <c r="C82" s="329"/>
      <c r="E82" s="304"/>
      <c r="F82" s="304"/>
      <c r="G82" s="326"/>
      <c r="H82" s="331"/>
      <c r="I82" s="329"/>
      <c r="J82" s="329"/>
      <c r="M82" s="323"/>
      <c r="N82" s="323"/>
      <c r="O82" s="319"/>
      <c r="P82" s="328"/>
    </row>
    <row r="83" spans="1:16">
      <c r="A83" s="318" t="s">
        <v>135</v>
      </c>
      <c r="B83" s="318"/>
      <c r="C83" s="323"/>
      <c r="E83" s="304"/>
      <c r="F83" s="304"/>
      <c r="G83" s="326"/>
      <c r="H83" s="324">
        <v>3440.6</v>
      </c>
      <c r="I83" s="57">
        <v>0</v>
      </c>
      <c r="J83" s="328">
        <v>3440.6</v>
      </c>
      <c r="M83" s="329"/>
      <c r="N83" s="304"/>
      <c r="O83" s="319"/>
      <c r="P83" s="333"/>
    </row>
    <row r="84" spans="1:16">
      <c r="A84" s="304"/>
      <c r="B84" s="304"/>
      <c r="C84" s="323"/>
      <c r="E84" s="304"/>
      <c r="F84" s="304"/>
      <c r="G84" s="326"/>
      <c r="H84" s="332"/>
      <c r="I84" s="333"/>
      <c r="J84" s="333"/>
      <c r="M84" s="304"/>
      <c r="N84" s="323"/>
      <c r="O84" s="319"/>
      <c r="P84" s="328"/>
    </row>
    <row r="85" spans="1:16">
      <c r="A85" s="318" t="s">
        <v>62</v>
      </c>
      <c r="B85" s="329"/>
      <c r="C85" s="329"/>
      <c r="E85" s="304"/>
      <c r="F85" s="304"/>
      <c r="G85" s="326"/>
      <c r="H85" s="220"/>
      <c r="I85" s="45"/>
      <c r="J85" s="45"/>
      <c r="M85" s="323"/>
      <c r="N85" s="330"/>
      <c r="O85" s="330"/>
      <c r="P85" s="57"/>
    </row>
    <row r="86" spans="1:16">
      <c r="A86" s="318" t="s">
        <v>61</v>
      </c>
      <c r="B86" s="329"/>
      <c r="C86" s="329"/>
      <c r="E86" s="304"/>
      <c r="F86" s="304"/>
      <c r="G86" s="326"/>
      <c r="H86" s="220">
        <v>204</v>
      </c>
      <c r="I86" s="57">
        <v>-204</v>
      </c>
      <c r="J86" s="57">
        <v>0</v>
      </c>
      <c r="M86" s="330"/>
      <c r="N86" s="353"/>
      <c r="O86" s="330"/>
      <c r="P86" s="45"/>
    </row>
    <row r="87" spans="1:16">
      <c r="A87" s="304"/>
      <c r="B87" s="304"/>
      <c r="C87" s="304"/>
      <c r="E87" s="304"/>
      <c r="F87" s="304"/>
      <c r="G87" s="326"/>
      <c r="H87" s="220"/>
      <c r="I87" s="57"/>
      <c r="J87" s="57"/>
      <c r="M87" s="330"/>
      <c r="N87" s="353"/>
      <c r="O87" s="330"/>
      <c r="P87" s="57"/>
    </row>
    <row r="88" spans="1:16">
      <c r="A88" s="318" t="s">
        <v>129</v>
      </c>
      <c r="B88" s="323"/>
      <c r="C88" s="323"/>
      <c r="E88" s="304"/>
      <c r="F88" s="304"/>
      <c r="G88" s="326"/>
      <c r="H88" s="334">
        <v>-52</v>
      </c>
      <c r="I88" s="57">
        <v>0</v>
      </c>
      <c r="J88" s="335">
        <v>-52</v>
      </c>
      <c r="M88" s="330"/>
      <c r="P88" s="57"/>
    </row>
    <row r="89" spans="1:16">
      <c r="A89" s="323"/>
      <c r="B89" s="323"/>
      <c r="C89" s="323"/>
      <c r="E89" s="304"/>
      <c r="F89" s="304"/>
      <c r="G89" s="326"/>
      <c r="H89" s="318"/>
      <c r="I89" s="336"/>
      <c r="J89" s="336"/>
      <c r="M89" s="330"/>
      <c r="N89" s="319"/>
      <c r="O89" s="319"/>
      <c r="P89" s="333"/>
    </row>
    <row r="90" spans="1:16">
      <c r="A90" s="318" t="s">
        <v>9</v>
      </c>
      <c r="B90" s="323"/>
      <c r="C90" s="323"/>
      <c r="E90" s="304"/>
      <c r="F90" s="304"/>
      <c r="G90" s="326"/>
      <c r="H90" s="324">
        <v>185.2</v>
      </c>
      <c r="I90" s="328">
        <v>86</v>
      </c>
      <c r="J90" s="328">
        <v>271.2</v>
      </c>
      <c r="K90" s="354"/>
      <c r="M90" s="330"/>
      <c r="N90" s="319"/>
      <c r="O90" s="319"/>
      <c r="P90" s="335"/>
    </row>
    <row r="91" spans="1:16">
      <c r="A91" s="329"/>
      <c r="B91" s="329"/>
      <c r="C91" s="329"/>
      <c r="E91" s="304"/>
      <c r="F91" s="304"/>
      <c r="G91" s="326"/>
      <c r="H91" s="337"/>
      <c r="I91" s="338"/>
      <c r="J91" s="338"/>
      <c r="N91" s="319"/>
      <c r="O91" s="319"/>
      <c r="P91" s="336"/>
    </row>
    <row r="92" spans="1:16">
      <c r="A92" s="318" t="s">
        <v>14</v>
      </c>
      <c r="B92" s="323"/>
      <c r="C92" s="323"/>
      <c r="E92" s="304"/>
      <c r="F92" s="304"/>
      <c r="G92" s="326"/>
      <c r="H92" s="324">
        <v>827.2</v>
      </c>
      <c r="I92" s="328">
        <v>118</v>
      </c>
      <c r="J92" s="328">
        <v>945.2</v>
      </c>
      <c r="M92" s="318"/>
      <c r="N92" s="319"/>
      <c r="O92" s="319"/>
      <c r="P92" s="328"/>
    </row>
    <row r="93" spans="1:16">
      <c r="A93" s="318"/>
      <c r="B93" s="323"/>
      <c r="C93" s="323"/>
      <c r="E93" s="304"/>
      <c r="F93" s="304"/>
      <c r="G93" s="326"/>
      <c r="H93" s="324"/>
      <c r="I93" s="328"/>
      <c r="J93" s="328"/>
      <c r="N93" s="534"/>
      <c r="O93" s="534"/>
      <c r="P93" s="328"/>
    </row>
    <row r="94" spans="1:16">
      <c r="A94" s="339" t="s">
        <v>130</v>
      </c>
      <c r="B94" s="359"/>
      <c r="C94" s="359"/>
      <c r="E94" s="304"/>
      <c r="F94" s="304"/>
      <c r="G94" s="344"/>
      <c r="H94" s="341">
        <v>0.74</v>
      </c>
      <c r="I94" s="472">
        <v>0.10999999999999999</v>
      </c>
      <c r="J94" s="343">
        <v>0.85</v>
      </c>
      <c r="M94" s="319"/>
      <c r="N94" s="319"/>
      <c r="O94" s="319"/>
      <c r="P94" s="338"/>
    </row>
    <row r="95" spans="1:16">
      <c r="M95" s="319"/>
      <c r="N95" s="330"/>
      <c r="O95" s="330"/>
      <c r="P95" s="338"/>
    </row>
    <row r="96" spans="1:16">
      <c r="A96" s="535" t="s">
        <v>138</v>
      </c>
      <c r="B96" s="535"/>
      <c r="C96" s="535"/>
      <c r="D96" s="535"/>
      <c r="E96" s="535"/>
      <c r="F96" s="535"/>
      <c r="G96" s="535"/>
      <c r="H96" s="535"/>
      <c r="I96" s="535"/>
      <c r="J96" s="535"/>
      <c r="M96" s="319"/>
      <c r="N96" s="330"/>
      <c r="O96" s="330"/>
      <c r="P96" s="328"/>
    </row>
    <row r="97" spans="1:16">
      <c r="A97" s="303" t="s">
        <v>136</v>
      </c>
      <c r="M97" s="319"/>
      <c r="N97" s="319"/>
      <c r="O97" s="319"/>
      <c r="P97" s="347"/>
    </row>
  </sheetData>
  <sheetProtection formatCells="0" formatColumns="0" formatRows="0" insertColumns="0" insertRows="0" insertHyperlinks="0" sort="0" autoFilter="0" pivotTables="0"/>
  <mergeCells count="2">
    <mergeCell ref="N93:O93"/>
    <mergeCell ref="A96:J96"/>
  </mergeCells>
  <printOptions horizontalCentered="1" verticalCentered="1"/>
  <pageMargins left="0.31" right="0.28000000000000003" top="0.84" bottom="0.86" header="0.5" footer="0.5"/>
  <pageSetup scale="55" orientation="portrait" r:id="rId1"/>
  <headerFooter alignWithMargins="0">
    <oddHeader>&amp;L&amp;"Arial,Bold"&amp;8Investor Relations
Philip Johnson (317)655-6874
Ilissa Rassner (317)651-2965
Travis Coy (317)277-3666&amp;C&amp;"Arial,Bold"&amp;12Eli Lilly and Company
Reconcilation of GAAP Reported to Selected Non-GAAP Adjusted Information*&amp;R&amp;16LLY</oddHeader>
    <oddFooter xml:space="preserve">&amp;L&amp;8Numbers may not add due to rounding
Page &amp;P of &amp;N pages of financial data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S99"/>
  <sheetViews>
    <sheetView showGridLines="0" topLeftCell="A28" zoomScaleNormal="100" workbookViewId="0">
      <pane xSplit="22350" topLeftCell="V1"/>
      <selection activeCell="A96" sqref="A96:J96"/>
      <selection pane="topRight" activeCell="AA60" sqref="AA60"/>
    </sheetView>
  </sheetViews>
  <sheetFormatPr defaultRowHeight="12.75"/>
  <cols>
    <col min="1" max="1" width="3.85546875" style="303" customWidth="1"/>
    <col min="2" max="2" width="29.7109375" style="303" bestFit="1" customWidth="1"/>
    <col min="3" max="3" width="4.28515625" style="303" customWidth="1"/>
    <col min="4" max="4" width="22.140625" style="304" bestFit="1" customWidth="1"/>
    <col min="5" max="5" width="25" style="303" customWidth="1"/>
    <col min="6" max="6" width="15.42578125" style="303" customWidth="1"/>
    <col min="7" max="7" width="7.140625" style="306" customWidth="1"/>
    <col min="8" max="8" width="16.5703125" style="303" customWidth="1"/>
    <col min="9" max="9" width="24.85546875" style="303" customWidth="1"/>
    <col min="10" max="10" width="16.5703125" style="303" customWidth="1"/>
    <col min="11" max="11" width="12.140625" style="303" customWidth="1"/>
    <col min="12" max="12" width="9.140625" style="303"/>
    <col min="13" max="13" width="10.28515625" style="303" bestFit="1" customWidth="1"/>
    <col min="14" max="14" width="17.28515625" style="303" customWidth="1"/>
    <col min="15" max="15" width="9.140625" style="303"/>
    <col min="16" max="16" width="23.28515625" style="303" customWidth="1"/>
    <col min="17" max="20" width="9.140625" style="303"/>
    <col min="21" max="21" width="28" style="303" bestFit="1" customWidth="1"/>
    <col min="22" max="16384" width="9.140625" style="303"/>
  </cols>
  <sheetData>
    <row r="1" spans="1:10">
      <c r="E1" s="305" t="s">
        <v>124</v>
      </c>
      <c r="H1" s="304"/>
      <c r="I1" s="305" t="s">
        <v>124</v>
      </c>
    </row>
    <row r="2" spans="1:10">
      <c r="E2" s="307">
        <v>41364</v>
      </c>
      <c r="F2" s="308"/>
      <c r="I2" s="307">
        <v>40999</v>
      </c>
      <c r="J2" s="308"/>
    </row>
    <row r="3" spans="1:10">
      <c r="A3" s="309"/>
      <c r="D3" s="310"/>
      <c r="E3" s="311"/>
      <c r="F3" s="311"/>
      <c r="H3" s="310"/>
      <c r="I3" s="311"/>
      <c r="J3" s="311"/>
    </row>
    <row r="4" spans="1:10">
      <c r="A4" s="312"/>
      <c r="B4" s="306"/>
      <c r="C4" s="306"/>
      <c r="D4" s="313" t="s">
        <v>125</v>
      </c>
      <c r="E4" s="313"/>
      <c r="F4" s="313" t="s">
        <v>110</v>
      </c>
      <c r="H4" s="313" t="s">
        <v>125</v>
      </c>
      <c r="I4" s="313"/>
      <c r="J4" s="313" t="s">
        <v>110</v>
      </c>
    </row>
    <row r="5" spans="1:10">
      <c r="A5" s="314"/>
      <c r="B5" s="306"/>
      <c r="C5" s="306"/>
      <c r="D5" s="315" t="s">
        <v>126</v>
      </c>
      <c r="E5" s="316" t="s">
        <v>127</v>
      </c>
      <c r="F5" s="315" t="s">
        <v>128</v>
      </c>
      <c r="G5" s="308"/>
      <c r="H5" s="315" t="s">
        <v>126</v>
      </c>
      <c r="I5" s="316" t="s">
        <v>127</v>
      </c>
      <c r="J5" s="315" t="s">
        <v>128</v>
      </c>
    </row>
    <row r="6" spans="1:10">
      <c r="A6" s="312"/>
      <c r="B6" s="306"/>
      <c r="C6" s="306"/>
      <c r="D6" s="317"/>
      <c r="E6" s="306"/>
      <c r="F6" s="317"/>
      <c r="G6" s="317"/>
      <c r="H6" s="306"/>
      <c r="I6" s="308"/>
      <c r="J6" s="308"/>
    </row>
    <row r="7" spans="1:10" s="319" customFormat="1">
      <c r="A7" s="318" t="s">
        <v>85</v>
      </c>
      <c r="B7" s="318"/>
      <c r="D7" s="320">
        <v>5602</v>
      </c>
      <c r="E7" s="57">
        <v>0</v>
      </c>
      <c r="F7" s="321">
        <v>5602</v>
      </c>
      <c r="G7" s="322"/>
      <c r="H7" s="320">
        <v>5602</v>
      </c>
      <c r="I7" s="57">
        <v>0</v>
      </c>
      <c r="J7" s="321">
        <v>5602</v>
      </c>
    </row>
    <row r="8" spans="1:10" s="319" customFormat="1">
      <c r="A8" s="318"/>
      <c r="B8" s="323"/>
      <c r="D8" s="324"/>
      <c r="E8" s="325"/>
      <c r="F8" s="325"/>
      <c r="G8" s="326"/>
      <c r="H8" s="324"/>
      <c r="I8" s="325"/>
      <c r="J8" s="325"/>
    </row>
    <row r="9" spans="1:10" s="319" customFormat="1">
      <c r="A9" s="327" t="s">
        <v>3</v>
      </c>
      <c r="B9" s="323"/>
      <c r="D9" s="324">
        <v>1158.3</v>
      </c>
      <c r="E9" s="57">
        <v>0</v>
      </c>
      <c r="F9" s="328">
        <v>1158.3</v>
      </c>
      <c r="G9" s="326"/>
      <c r="H9" s="324">
        <v>1197.9000000000001</v>
      </c>
      <c r="I9" s="57">
        <v>0</v>
      </c>
      <c r="J9" s="328">
        <v>1197.9000000000001</v>
      </c>
    </row>
    <row r="10" spans="1:10" s="330" customFormat="1">
      <c r="A10" s="329"/>
      <c r="B10" s="329"/>
      <c r="D10" s="331"/>
      <c r="E10" s="329"/>
      <c r="F10" s="329"/>
      <c r="G10" s="326"/>
      <c r="H10" s="331"/>
      <c r="I10" s="329"/>
      <c r="J10" s="329"/>
    </row>
    <row r="11" spans="1:10" s="319" customFormat="1">
      <c r="A11" s="327" t="s">
        <v>135</v>
      </c>
      <c r="B11" s="327"/>
      <c r="D11" s="324">
        <v>3000.1000000000004</v>
      </c>
      <c r="E11" s="57">
        <v>0</v>
      </c>
      <c r="F11" s="328">
        <v>3000.1000000000004</v>
      </c>
      <c r="G11" s="326"/>
      <c r="H11" s="324">
        <v>2999</v>
      </c>
      <c r="I11" s="57">
        <v>0</v>
      </c>
      <c r="J11" s="328">
        <v>2999</v>
      </c>
    </row>
    <row r="12" spans="1:10">
      <c r="A12" s="304"/>
      <c r="B12" s="304"/>
      <c r="C12" s="319"/>
      <c r="D12" s="332"/>
      <c r="E12" s="333"/>
      <c r="F12" s="333"/>
      <c r="G12" s="326"/>
      <c r="H12" s="332"/>
      <c r="I12" s="333"/>
      <c r="J12" s="333"/>
    </row>
    <row r="13" spans="1:10" s="330" customFormat="1">
      <c r="A13" s="327" t="s">
        <v>62</v>
      </c>
      <c r="D13" s="220"/>
      <c r="E13" s="45"/>
      <c r="F13" s="45"/>
      <c r="G13" s="326"/>
      <c r="H13" s="220"/>
      <c r="I13" s="45"/>
      <c r="J13" s="45"/>
    </row>
    <row r="14" spans="1:10" s="330" customFormat="1">
      <c r="A14" s="327" t="s">
        <v>61</v>
      </c>
      <c r="D14" s="220">
        <v>21.7</v>
      </c>
      <c r="E14" s="57">
        <v>-21.7</v>
      </c>
      <c r="F14" s="57">
        <v>0</v>
      </c>
      <c r="G14" s="326"/>
      <c r="H14" s="220">
        <v>23.8</v>
      </c>
      <c r="I14" s="57">
        <v>-23.8</v>
      </c>
      <c r="J14" s="57">
        <v>0</v>
      </c>
    </row>
    <row r="15" spans="1:10">
      <c r="D15" s="220"/>
      <c r="E15" s="57"/>
      <c r="F15" s="57"/>
      <c r="G15" s="326"/>
      <c r="H15" s="220"/>
      <c r="I15" s="57"/>
      <c r="J15" s="57"/>
    </row>
    <row r="16" spans="1:10" s="319" customFormat="1">
      <c r="A16" s="327" t="s">
        <v>129</v>
      </c>
      <c r="D16" s="334">
        <v>529.19999999999993</v>
      </c>
      <c r="E16" s="335">
        <v>-495.4</v>
      </c>
      <c r="F16" s="335">
        <v>33.799999999999969</v>
      </c>
      <c r="G16" s="326"/>
      <c r="H16" s="334">
        <v>-46</v>
      </c>
      <c r="I16" s="57">
        <v>0</v>
      </c>
      <c r="J16" s="335">
        <v>-46</v>
      </c>
    </row>
    <row r="17" spans="1:19" s="319" customFormat="1">
      <c r="D17" s="318"/>
      <c r="E17" s="336"/>
      <c r="F17" s="336" t="s">
        <v>101</v>
      </c>
      <c r="G17" s="326"/>
      <c r="H17" s="318"/>
      <c r="I17" s="336"/>
      <c r="J17" s="336"/>
    </row>
    <row r="18" spans="1:19" s="319" customFormat="1">
      <c r="A18" s="327" t="s">
        <v>9</v>
      </c>
      <c r="D18" s="324">
        <v>403.1</v>
      </c>
      <c r="E18" s="328">
        <v>-173.4</v>
      </c>
      <c r="F18" s="328">
        <v>229.7</v>
      </c>
      <c r="G18" s="326"/>
      <c r="H18" s="324">
        <v>324.2</v>
      </c>
      <c r="I18" s="328">
        <v>8</v>
      </c>
      <c r="J18" s="328">
        <v>332.2</v>
      </c>
    </row>
    <row r="19" spans="1:19" s="330" customFormat="1">
      <c r="D19" s="337"/>
      <c r="E19" s="338"/>
      <c r="F19" s="338"/>
      <c r="G19" s="326"/>
      <c r="H19" s="337"/>
      <c r="I19" s="338"/>
      <c r="J19" s="338"/>
    </row>
    <row r="20" spans="1:19" s="319" customFormat="1" ht="14.25" customHeight="1">
      <c r="A20" s="318" t="s">
        <v>14</v>
      </c>
      <c r="D20" s="324">
        <v>1547.9999999999995</v>
      </c>
      <c r="E20" s="328">
        <v>-300.3</v>
      </c>
      <c r="F20" s="328">
        <v>1247.6999999999994</v>
      </c>
      <c r="G20" s="326"/>
      <c r="H20" s="324">
        <v>1011.1000000000001</v>
      </c>
      <c r="I20" s="328">
        <v>15.8</v>
      </c>
      <c r="J20" s="328">
        <v>1026.9000000000001</v>
      </c>
    </row>
    <row r="21" spans="1:19" s="319" customFormat="1" ht="14.25" customHeight="1">
      <c r="A21" s="318"/>
      <c r="D21" s="324"/>
      <c r="E21" s="328"/>
      <c r="F21" s="328"/>
      <c r="G21" s="326"/>
      <c r="H21" s="324"/>
      <c r="I21" s="328"/>
      <c r="J21" s="328"/>
    </row>
    <row r="22" spans="1:19" s="340" customFormat="1" ht="14.25" customHeight="1">
      <c r="A22" s="339" t="s">
        <v>130</v>
      </c>
      <c r="D22" s="341">
        <v>1.42</v>
      </c>
      <c r="E22" s="342">
        <v>-0.28000000000000003</v>
      </c>
      <c r="F22" s="343">
        <v>1.1399999999999999</v>
      </c>
      <c r="G22" s="344"/>
      <c r="H22" s="341">
        <v>0.91</v>
      </c>
      <c r="I22" s="345">
        <v>0.01</v>
      </c>
      <c r="J22" s="343">
        <v>0.92</v>
      </c>
    </row>
    <row r="23" spans="1:19">
      <c r="N23" s="338"/>
      <c r="O23" s="338"/>
      <c r="P23" s="338"/>
      <c r="Q23" s="338"/>
      <c r="R23" s="338"/>
      <c r="S23" s="338"/>
    </row>
    <row r="24" spans="1:19">
      <c r="M24" s="333"/>
      <c r="N24" s="333"/>
      <c r="O24" s="333"/>
      <c r="P24" s="333"/>
      <c r="Q24" s="333"/>
      <c r="R24" s="333"/>
    </row>
    <row r="25" spans="1:19">
      <c r="E25" s="305" t="s">
        <v>131</v>
      </c>
      <c r="H25" s="304"/>
      <c r="I25" s="305" t="s">
        <v>131</v>
      </c>
    </row>
    <row r="26" spans="1:19">
      <c r="E26" s="307">
        <v>41455</v>
      </c>
      <c r="F26" s="308"/>
      <c r="I26" s="307">
        <v>41090</v>
      </c>
      <c r="J26" s="308"/>
    </row>
    <row r="27" spans="1:19">
      <c r="A27" s="309"/>
      <c r="D27" s="310"/>
      <c r="E27" s="311"/>
      <c r="F27" s="311"/>
      <c r="H27" s="310"/>
      <c r="I27" s="311"/>
      <c r="J27" s="311"/>
    </row>
    <row r="28" spans="1:19">
      <c r="A28" s="312"/>
      <c r="B28" s="306"/>
      <c r="C28" s="306"/>
      <c r="D28" s="313" t="s">
        <v>125</v>
      </c>
      <c r="E28" s="313"/>
      <c r="F28" s="313" t="s">
        <v>110</v>
      </c>
      <c r="H28" s="313" t="s">
        <v>125</v>
      </c>
      <c r="I28" s="313"/>
      <c r="J28" s="313" t="s">
        <v>110</v>
      </c>
    </row>
    <row r="29" spans="1:19">
      <c r="A29" s="314"/>
      <c r="B29" s="306"/>
      <c r="C29" s="306"/>
      <c r="D29" s="315" t="s">
        <v>126</v>
      </c>
      <c r="E29" s="316" t="s">
        <v>127</v>
      </c>
      <c r="F29" s="315" t="s">
        <v>128</v>
      </c>
      <c r="G29" s="308"/>
      <c r="H29" s="315" t="s">
        <v>126</v>
      </c>
      <c r="I29" s="316" t="s">
        <v>127</v>
      </c>
      <c r="J29" s="315" t="s">
        <v>128</v>
      </c>
    </row>
    <row r="30" spans="1:19">
      <c r="A30" s="312"/>
      <c r="B30" s="306"/>
      <c r="C30" s="306"/>
      <c r="D30" s="317"/>
      <c r="E30" s="306"/>
      <c r="F30" s="317"/>
      <c r="G30" s="317"/>
      <c r="H30" s="306"/>
      <c r="I30" s="308"/>
      <c r="J30" s="308"/>
    </row>
    <row r="31" spans="1:19">
      <c r="A31" s="318" t="s">
        <v>85</v>
      </c>
      <c r="B31" s="318"/>
      <c r="C31" s="319"/>
      <c r="D31" s="320">
        <v>11531.699999999999</v>
      </c>
      <c r="E31" s="57">
        <v>0</v>
      </c>
      <c r="F31" s="321">
        <v>11531.699999999999</v>
      </c>
      <c r="G31" s="322"/>
      <c r="H31" s="320">
        <f>5600.7+H7</f>
        <v>11202.7</v>
      </c>
      <c r="I31" s="57">
        <v>0</v>
      </c>
      <c r="J31" s="321">
        <v>11202.7</v>
      </c>
      <c r="K31" s="319"/>
    </row>
    <row r="32" spans="1:19">
      <c r="A32" s="318"/>
      <c r="B32" s="323"/>
      <c r="C32" s="319"/>
      <c r="D32" s="324"/>
      <c r="E32" s="325"/>
      <c r="F32" s="325"/>
      <c r="G32" s="326"/>
      <c r="H32" s="324"/>
      <c r="I32" s="325"/>
      <c r="J32" s="325"/>
      <c r="K32" s="319"/>
    </row>
    <row r="33" spans="1:18">
      <c r="A33" s="327" t="s">
        <v>3</v>
      </c>
      <c r="B33" s="323"/>
      <c r="C33" s="319"/>
      <c r="D33" s="324">
        <v>2323.5</v>
      </c>
      <c r="E33" s="57">
        <v>0</v>
      </c>
      <c r="F33" s="328">
        <v>2323.5</v>
      </c>
      <c r="G33" s="326"/>
      <c r="H33" s="324">
        <f>1146.7+H9</f>
        <v>2344.6000000000004</v>
      </c>
      <c r="I33" s="57">
        <v>0</v>
      </c>
      <c r="J33" s="328">
        <v>2344.6</v>
      </c>
      <c r="K33" s="319"/>
    </row>
    <row r="34" spans="1:18">
      <c r="A34" s="329"/>
      <c r="B34" s="329"/>
      <c r="C34" s="330"/>
      <c r="D34" s="331"/>
      <c r="E34" s="329"/>
      <c r="F34" s="329"/>
      <c r="G34" s="326"/>
      <c r="H34" s="331"/>
      <c r="I34" s="329"/>
      <c r="J34" s="329"/>
      <c r="K34" s="330"/>
    </row>
    <row r="35" spans="1:18">
      <c r="A35" s="327" t="s">
        <v>135</v>
      </c>
      <c r="B35" s="327"/>
      <c r="C35" s="319"/>
      <c r="D35" s="324">
        <v>6198.1</v>
      </c>
      <c r="E35" s="57">
        <v>0</v>
      </c>
      <c r="F35" s="328">
        <v>6198.1</v>
      </c>
      <c r="G35" s="326"/>
      <c r="H35" s="324">
        <f>3251.8+H11</f>
        <v>6250.8</v>
      </c>
      <c r="I35" s="57">
        <v>0</v>
      </c>
      <c r="J35" s="328">
        <v>6250.8</v>
      </c>
      <c r="K35" s="319"/>
    </row>
    <row r="36" spans="1:18">
      <c r="A36" s="304"/>
      <c r="B36" s="304"/>
      <c r="C36" s="319"/>
      <c r="D36" s="332"/>
      <c r="E36" s="333"/>
      <c r="F36" s="333"/>
      <c r="G36" s="326"/>
      <c r="H36" s="332"/>
      <c r="I36" s="333"/>
      <c r="J36" s="333"/>
    </row>
    <row r="37" spans="1:18">
      <c r="A37" s="327" t="s">
        <v>62</v>
      </c>
      <c r="B37" s="330"/>
      <c r="C37" s="330"/>
      <c r="D37" s="220"/>
      <c r="E37" s="45"/>
      <c r="F37" s="45"/>
      <c r="G37" s="326"/>
      <c r="H37" s="220"/>
      <c r="I37" s="45"/>
      <c r="J37" s="45"/>
      <c r="K37" s="330"/>
    </row>
    <row r="38" spans="1:18">
      <c r="A38" s="327" t="s">
        <v>61</v>
      </c>
      <c r="B38" s="330"/>
      <c r="C38" s="330"/>
      <c r="D38" s="220">
        <v>85.2</v>
      </c>
      <c r="E38" s="57">
        <v>-85.2</v>
      </c>
      <c r="F38" s="57">
        <v>0</v>
      </c>
      <c r="G38" s="326"/>
      <c r="H38" s="220">
        <f>+H14</f>
        <v>23.8</v>
      </c>
      <c r="I38" s="57">
        <v>-23.8</v>
      </c>
      <c r="J38" s="57">
        <v>0</v>
      </c>
      <c r="K38" s="330"/>
    </row>
    <row r="39" spans="1:18">
      <c r="D39" s="220"/>
      <c r="E39" s="57"/>
      <c r="F39" s="57"/>
      <c r="G39" s="326"/>
      <c r="H39" s="220"/>
      <c r="I39" s="57"/>
      <c r="J39" s="57"/>
    </row>
    <row r="40" spans="1:18">
      <c r="A40" s="327" t="s">
        <v>129</v>
      </c>
      <c r="B40" s="319"/>
      <c r="C40" s="319"/>
      <c r="D40" s="334">
        <v>541.1</v>
      </c>
      <c r="E40" s="335">
        <v>-495.39999999999992</v>
      </c>
      <c r="F40" s="335">
        <v>45.700000000000088</v>
      </c>
      <c r="G40" s="326"/>
      <c r="H40" s="334">
        <v>-62.5</v>
      </c>
      <c r="I40" s="57">
        <v>0</v>
      </c>
      <c r="J40" s="335">
        <v>-62.5</v>
      </c>
      <c r="K40" s="319"/>
    </row>
    <row r="41" spans="1:18">
      <c r="A41" s="319"/>
      <c r="B41" s="319"/>
      <c r="C41" s="319"/>
      <c r="D41" s="318"/>
      <c r="E41" s="336"/>
      <c r="F41" s="336" t="s">
        <v>101</v>
      </c>
      <c r="G41" s="326"/>
      <c r="H41" s="318"/>
      <c r="I41" s="336"/>
      <c r="J41" s="336"/>
      <c r="K41" s="319"/>
    </row>
    <row r="42" spans="1:18">
      <c r="A42" s="327" t="s">
        <v>9</v>
      </c>
      <c r="B42" s="319"/>
      <c r="C42" s="319"/>
      <c r="D42" s="324">
        <v>711.8</v>
      </c>
      <c r="E42" s="328">
        <v>-158.59999999999991</v>
      </c>
      <c r="F42" s="328">
        <v>553.20000000000005</v>
      </c>
      <c r="G42" s="326"/>
      <c r="H42" s="324">
        <f>262.1+H18</f>
        <v>586.29999999999995</v>
      </c>
      <c r="I42" s="328">
        <f>+J42-H42</f>
        <v>8</v>
      </c>
      <c r="J42" s="328">
        <v>594.29999999999995</v>
      </c>
      <c r="K42" s="319"/>
    </row>
    <row r="43" spans="1:18">
      <c r="A43" s="330"/>
      <c r="B43" s="330"/>
      <c r="C43" s="330"/>
      <c r="D43" s="337"/>
      <c r="E43" s="338"/>
      <c r="F43" s="338"/>
      <c r="G43" s="326"/>
      <c r="H43" s="337"/>
      <c r="I43" s="338"/>
      <c r="J43" s="338"/>
      <c r="K43" s="330"/>
    </row>
    <row r="44" spans="1:18">
      <c r="A44" s="318" t="s">
        <v>14</v>
      </c>
      <c r="B44" s="319"/>
      <c r="C44" s="319"/>
      <c r="D44" s="324">
        <v>2754.1999999999989</v>
      </c>
      <c r="E44" s="328">
        <v>-251.60000000000036</v>
      </c>
      <c r="F44" s="328">
        <v>2502.5999999999985</v>
      </c>
      <c r="G44" s="326"/>
      <c r="H44" s="324">
        <f>923.6+H20</f>
        <v>1934.7000000000003</v>
      </c>
      <c r="I44" s="328">
        <f>+J44-H44</f>
        <v>15.799999999999727</v>
      </c>
      <c r="J44" s="328">
        <v>1950.5</v>
      </c>
      <c r="K44" s="319"/>
    </row>
    <row r="45" spans="1:18">
      <c r="A45" s="318"/>
      <c r="B45" s="319"/>
      <c r="C45" s="319"/>
      <c r="D45" s="324"/>
      <c r="E45" s="328"/>
      <c r="F45" s="328"/>
      <c r="G45" s="326"/>
      <c r="H45" s="324"/>
      <c r="I45" s="328"/>
      <c r="J45" s="328"/>
      <c r="K45" s="319"/>
    </row>
    <row r="46" spans="1:18">
      <c r="A46" s="339" t="s">
        <v>130</v>
      </c>
      <c r="B46" s="340"/>
      <c r="C46" s="340"/>
      <c r="D46" s="341">
        <v>2.5299999999999998</v>
      </c>
      <c r="E46" s="342">
        <v>-0.23</v>
      </c>
      <c r="F46" s="343">
        <v>2.2999999999999998</v>
      </c>
      <c r="G46" s="344"/>
      <c r="H46" s="341">
        <v>1.73</v>
      </c>
      <c r="I46" s="345">
        <f>+J46-H46</f>
        <v>1.0000000000000009E-2</v>
      </c>
      <c r="J46" s="343">
        <v>1.74</v>
      </c>
      <c r="K46" s="340"/>
    </row>
    <row r="47" spans="1:18">
      <c r="D47" s="303"/>
      <c r="H47" s="304"/>
      <c r="I47" s="304"/>
      <c r="J47" s="304"/>
      <c r="N47" s="304"/>
      <c r="R47" s="306"/>
    </row>
    <row r="48" spans="1:18" ht="13.5" thickBot="1">
      <c r="D48" s="303"/>
      <c r="H48" s="304"/>
      <c r="I48" s="304"/>
      <c r="J48" s="304"/>
      <c r="N48" s="304"/>
      <c r="R48" s="306"/>
    </row>
    <row r="49" spans="1:19">
      <c r="A49" s="370"/>
      <c r="B49" s="371"/>
      <c r="C49" s="371"/>
      <c r="D49" s="371"/>
      <c r="E49" s="372" t="s">
        <v>132</v>
      </c>
      <c r="F49" s="371"/>
      <c r="G49" s="371"/>
      <c r="H49" s="371"/>
      <c r="I49" s="372" t="s">
        <v>132</v>
      </c>
      <c r="J49" s="373"/>
      <c r="O49" s="304"/>
      <c r="S49" s="306"/>
    </row>
    <row r="50" spans="1:19">
      <c r="A50" s="374"/>
      <c r="B50" s="362"/>
      <c r="C50" s="362"/>
      <c r="D50" s="362"/>
      <c r="E50" s="421">
        <v>41547</v>
      </c>
      <c r="F50" s="360"/>
      <c r="G50" s="360"/>
      <c r="H50" s="362"/>
      <c r="I50" s="421">
        <v>41182</v>
      </c>
      <c r="J50" s="375"/>
      <c r="O50" s="304"/>
      <c r="S50" s="306"/>
    </row>
    <row r="51" spans="1:19">
      <c r="A51" s="376"/>
      <c r="B51" s="362"/>
      <c r="C51" s="362"/>
      <c r="D51" s="361"/>
      <c r="E51" s="361"/>
      <c r="F51" s="361"/>
      <c r="G51" s="362"/>
      <c r="H51" s="361"/>
      <c r="I51" s="361"/>
      <c r="J51" s="377"/>
      <c r="L51" s="309"/>
      <c r="S51" s="335"/>
    </row>
    <row r="52" spans="1:19">
      <c r="A52" s="376"/>
      <c r="B52" s="362"/>
      <c r="C52" s="362"/>
      <c r="D52" s="360" t="s">
        <v>125</v>
      </c>
      <c r="E52" s="360"/>
      <c r="F52" s="360" t="s">
        <v>110</v>
      </c>
      <c r="G52" s="360"/>
      <c r="H52" s="360" t="s">
        <v>125</v>
      </c>
      <c r="I52" s="360"/>
      <c r="J52" s="375" t="s">
        <v>110</v>
      </c>
      <c r="L52" s="312"/>
      <c r="S52" s="336"/>
    </row>
    <row r="53" spans="1:19">
      <c r="A53" s="376"/>
      <c r="B53" s="362"/>
      <c r="C53" s="362"/>
      <c r="D53" s="364" t="s">
        <v>126</v>
      </c>
      <c r="E53" s="364" t="s">
        <v>127</v>
      </c>
      <c r="F53" s="364" t="s">
        <v>128</v>
      </c>
      <c r="G53" s="360"/>
      <c r="H53" s="364" t="s">
        <v>126</v>
      </c>
      <c r="I53" s="364" t="s">
        <v>127</v>
      </c>
      <c r="J53" s="378" t="s">
        <v>128</v>
      </c>
      <c r="L53" s="314"/>
      <c r="S53" s="328"/>
    </row>
    <row r="54" spans="1:19">
      <c r="A54" s="376"/>
      <c r="B54" s="362"/>
      <c r="C54" s="362"/>
      <c r="D54" s="360"/>
      <c r="E54" s="362"/>
      <c r="F54" s="360"/>
      <c r="G54" s="360"/>
      <c r="H54" s="362"/>
      <c r="I54" s="360"/>
      <c r="J54" s="375"/>
      <c r="L54" s="312"/>
      <c r="S54" s="328"/>
    </row>
    <row r="55" spans="1:19">
      <c r="A55" s="379" t="s">
        <v>85</v>
      </c>
      <c r="B55" s="380"/>
      <c r="C55" s="381"/>
      <c r="D55" s="382">
        <v>17304.3</v>
      </c>
      <c r="E55" s="383">
        <v>0</v>
      </c>
      <c r="F55" s="384">
        <v>17304.3</v>
      </c>
      <c r="G55" s="362"/>
      <c r="H55" s="382">
        <v>16646</v>
      </c>
      <c r="I55" s="383">
        <v>0</v>
      </c>
      <c r="J55" s="386">
        <v>16646</v>
      </c>
      <c r="S55" s="338"/>
    </row>
    <row r="56" spans="1:19">
      <c r="A56" s="379"/>
      <c r="B56" s="381"/>
      <c r="C56" s="381"/>
      <c r="D56" s="366"/>
      <c r="E56" s="367"/>
      <c r="F56" s="368"/>
      <c r="G56" s="362"/>
      <c r="H56" s="366"/>
      <c r="I56" s="367"/>
      <c r="J56" s="388"/>
      <c r="N56" s="325"/>
      <c r="O56" s="325"/>
      <c r="P56" s="325"/>
      <c r="Q56" s="325"/>
      <c r="R56" s="325"/>
      <c r="S56" s="338"/>
    </row>
    <row r="57" spans="1:19">
      <c r="A57" s="379" t="s">
        <v>3</v>
      </c>
      <c r="B57" s="381"/>
      <c r="C57" s="381"/>
      <c r="D57" s="366">
        <v>3521.6</v>
      </c>
      <c r="E57" s="383">
        <v>0</v>
      </c>
      <c r="F57" s="369">
        <v>3521.6</v>
      </c>
      <c r="G57" s="362"/>
      <c r="H57" s="366">
        <v>3548.2</v>
      </c>
      <c r="I57" s="383">
        <v>0</v>
      </c>
      <c r="J57" s="389">
        <v>3548.2</v>
      </c>
      <c r="N57" s="325"/>
      <c r="O57" s="325"/>
      <c r="P57" s="325"/>
      <c r="Q57" s="325"/>
      <c r="R57" s="325"/>
      <c r="S57" s="328"/>
    </row>
    <row r="58" spans="1:19">
      <c r="A58" s="390"/>
      <c r="B58" s="391"/>
      <c r="C58" s="391"/>
      <c r="D58" s="392"/>
      <c r="E58" s="367"/>
      <c r="F58" s="393"/>
      <c r="G58" s="362"/>
      <c r="H58" s="392"/>
      <c r="I58" s="391"/>
      <c r="J58" s="394"/>
      <c r="N58" s="346"/>
      <c r="O58" s="346"/>
      <c r="P58" s="346"/>
      <c r="Q58" s="325"/>
      <c r="R58" s="346"/>
      <c r="S58" s="347"/>
    </row>
    <row r="59" spans="1:19">
      <c r="A59" s="379" t="s">
        <v>135</v>
      </c>
      <c r="B59" s="380"/>
      <c r="C59" s="381"/>
      <c r="D59" s="366">
        <v>9227.9</v>
      </c>
      <c r="E59" s="383">
        <v>0</v>
      </c>
      <c r="F59" s="369">
        <v>9227.9</v>
      </c>
      <c r="G59" s="362"/>
      <c r="H59" s="366">
        <v>9351</v>
      </c>
      <c r="I59" s="383">
        <v>0</v>
      </c>
      <c r="J59" s="389">
        <v>9351</v>
      </c>
      <c r="N59" s="348"/>
      <c r="O59" s="348"/>
      <c r="P59" s="348"/>
      <c r="Q59" s="348"/>
      <c r="R59" s="348"/>
      <c r="S59" s="304"/>
    </row>
    <row r="60" spans="1:19">
      <c r="A60" s="374"/>
      <c r="B60" s="362"/>
      <c r="C60" s="381"/>
      <c r="D60" s="363"/>
      <c r="E60" s="367"/>
      <c r="F60" s="369"/>
      <c r="G60" s="362"/>
      <c r="H60" s="363"/>
      <c r="I60" s="395"/>
      <c r="J60" s="396"/>
      <c r="N60" s="35"/>
      <c r="O60" s="35"/>
      <c r="P60" s="35"/>
      <c r="Q60" s="35"/>
      <c r="R60" s="35"/>
      <c r="S60" s="349"/>
    </row>
    <row r="61" spans="1:19">
      <c r="A61" s="379" t="s">
        <v>62</v>
      </c>
      <c r="B61" s="391"/>
      <c r="C61" s="391"/>
      <c r="D61" s="397"/>
      <c r="E61" s="367"/>
      <c r="F61" s="398"/>
      <c r="G61" s="362"/>
      <c r="H61" s="397"/>
      <c r="I61" s="399"/>
      <c r="J61" s="400"/>
      <c r="N61" s="329"/>
      <c r="O61" s="329"/>
      <c r="P61" s="329"/>
      <c r="Q61" s="329"/>
      <c r="R61" s="329"/>
    </row>
    <row r="62" spans="1:19">
      <c r="A62" s="379" t="s">
        <v>61</v>
      </c>
      <c r="B62" s="391"/>
      <c r="C62" s="391"/>
      <c r="D62" s="397">
        <v>85.2</v>
      </c>
      <c r="E62" s="383">
        <v>-85.2</v>
      </c>
      <c r="F62" s="383">
        <v>0</v>
      </c>
      <c r="G62" s="362"/>
      <c r="H62" s="397">
        <v>77.099999999999994</v>
      </c>
      <c r="I62" s="383">
        <v>-77.099999999999994</v>
      </c>
      <c r="J62" s="401">
        <v>0</v>
      </c>
      <c r="N62" s="329"/>
      <c r="O62" s="329"/>
      <c r="P62" s="329"/>
      <c r="Q62" s="329"/>
      <c r="R62" s="329"/>
    </row>
    <row r="63" spans="1:19">
      <c r="A63" s="374"/>
      <c r="B63" s="362"/>
      <c r="C63" s="362"/>
      <c r="D63" s="397"/>
      <c r="E63" s="367"/>
      <c r="F63" s="398"/>
      <c r="G63" s="362"/>
      <c r="H63" s="397"/>
      <c r="I63" s="383"/>
      <c r="J63" s="401"/>
      <c r="N63" s="328"/>
      <c r="O63" s="328"/>
      <c r="P63" s="328"/>
      <c r="Q63" s="325"/>
      <c r="R63" s="328"/>
    </row>
    <row r="64" spans="1:19">
      <c r="A64" s="379" t="s">
        <v>129</v>
      </c>
      <c r="B64" s="381"/>
      <c r="C64" s="381"/>
      <c r="D64" s="402">
        <v>509.79999999999995</v>
      </c>
      <c r="E64" s="383">
        <v>-495.4</v>
      </c>
      <c r="F64" s="403">
        <v>14.39999999999997</v>
      </c>
      <c r="G64" s="362"/>
      <c r="H64" s="402">
        <v>726</v>
      </c>
      <c r="I64" s="383">
        <v>-787.8</v>
      </c>
      <c r="J64" s="404">
        <v>-61.8</v>
      </c>
      <c r="L64" s="355"/>
      <c r="N64" s="329"/>
      <c r="O64" s="329"/>
      <c r="P64" s="329"/>
      <c r="Q64" s="329"/>
      <c r="R64" s="329"/>
    </row>
    <row r="65" spans="1:18">
      <c r="A65" s="405"/>
      <c r="B65" s="381"/>
      <c r="C65" s="381"/>
      <c r="D65" s="380"/>
      <c r="E65" s="367"/>
      <c r="F65" s="406" t="s">
        <v>101</v>
      </c>
      <c r="G65" s="362"/>
      <c r="H65" s="380"/>
      <c r="I65" s="407"/>
      <c r="J65" s="408"/>
      <c r="N65" s="333"/>
      <c r="O65" s="333"/>
      <c r="P65" s="333"/>
      <c r="Q65" s="328"/>
      <c r="R65" s="333"/>
    </row>
    <row r="66" spans="1:18">
      <c r="A66" s="379" t="s">
        <v>9</v>
      </c>
      <c r="B66" s="381"/>
      <c r="C66" s="381"/>
      <c r="D66" s="366">
        <v>1022.1</v>
      </c>
      <c r="E66" s="383">
        <v>-158.60000000000002</v>
      </c>
      <c r="F66" s="369">
        <v>863.5</v>
      </c>
      <c r="G66" s="362"/>
      <c r="H66" s="366">
        <v>1134.4000000000001</v>
      </c>
      <c r="I66" s="383">
        <v>-288.20000000000005</v>
      </c>
      <c r="J66" s="389">
        <v>846.2</v>
      </c>
      <c r="N66" s="328"/>
      <c r="O66" s="328"/>
      <c r="P66" s="328"/>
      <c r="Q66" s="325"/>
      <c r="R66" s="328"/>
    </row>
    <row r="67" spans="1:18">
      <c r="A67" s="390"/>
      <c r="B67" s="391"/>
      <c r="C67" s="391"/>
      <c r="D67" s="409"/>
      <c r="E67" s="367"/>
      <c r="F67" s="410"/>
      <c r="G67" s="362"/>
      <c r="H67" s="409"/>
      <c r="I67" s="411"/>
      <c r="J67" s="412"/>
      <c r="N67" s="333"/>
      <c r="O67" s="333"/>
      <c r="P67" s="333"/>
      <c r="Q67" s="328"/>
      <c r="R67" s="333"/>
    </row>
    <row r="68" spans="1:18">
      <c r="A68" s="379" t="s">
        <v>14</v>
      </c>
      <c r="B68" s="381"/>
      <c r="C68" s="381"/>
      <c r="D68" s="366">
        <v>3957.2999999999988</v>
      </c>
      <c r="E68" s="383">
        <v>-251.59999999999991</v>
      </c>
      <c r="F68" s="369">
        <v>3705.6999999999989</v>
      </c>
      <c r="G68" s="362"/>
      <c r="H68" s="366">
        <v>3261.3</v>
      </c>
      <c r="I68" s="383">
        <v>-422.5</v>
      </c>
      <c r="J68" s="389">
        <v>2838.8</v>
      </c>
      <c r="N68" s="328"/>
      <c r="O68" s="328"/>
      <c r="P68" s="328"/>
      <c r="Q68" s="328"/>
      <c r="R68" s="328"/>
    </row>
    <row r="69" spans="1:18">
      <c r="A69" s="379"/>
      <c r="B69" s="381"/>
      <c r="C69" s="381"/>
      <c r="D69" s="366"/>
      <c r="E69" s="367"/>
      <c r="F69" s="369"/>
      <c r="G69" s="362"/>
      <c r="H69" s="366"/>
      <c r="I69" s="413"/>
      <c r="J69" s="389"/>
      <c r="N69" s="333"/>
      <c r="O69" s="333"/>
      <c r="P69" s="333"/>
      <c r="Q69" s="328"/>
      <c r="R69" s="333"/>
    </row>
    <row r="70" spans="1:18" ht="13.5" thickBot="1">
      <c r="A70" s="414" t="s">
        <v>130</v>
      </c>
      <c r="B70" s="415"/>
      <c r="C70" s="415"/>
      <c r="D70" s="416">
        <v>3.64</v>
      </c>
      <c r="E70" s="417">
        <v>-0.23</v>
      </c>
      <c r="F70" s="418">
        <v>3.41</v>
      </c>
      <c r="G70" s="422"/>
      <c r="H70" s="416">
        <v>2.92</v>
      </c>
      <c r="I70" s="417">
        <v>-0.37999999999999989</v>
      </c>
      <c r="J70" s="420">
        <v>2.54</v>
      </c>
      <c r="N70" s="45"/>
      <c r="O70" s="45"/>
      <c r="P70" s="45"/>
      <c r="Q70" s="45"/>
      <c r="R70" s="45"/>
    </row>
    <row r="71" spans="1:18">
      <c r="M71" s="350"/>
      <c r="N71" s="350"/>
      <c r="O71" s="350"/>
      <c r="P71" s="350"/>
      <c r="Q71" s="350"/>
      <c r="R71" s="350"/>
    </row>
    <row r="72" spans="1:18">
      <c r="M72" s="335"/>
      <c r="N72" s="335"/>
      <c r="O72" s="335"/>
      <c r="P72" s="335"/>
      <c r="Q72" s="325"/>
      <c r="R72" s="335"/>
    </row>
    <row r="73" spans="1:18">
      <c r="A73" s="304"/>
      <c r="B73" s="304"/>
      <c r="C73" s="304"/>
      <c r="E73" s="305" t="s">
        <v>133</v>
      </c>
      <c r="F73" s="304"/>
      <c r="G73" s="357"/>
      <c r="H73" s="304"/>
      <c r="I73" s="305" t="s">
        <v>133</v>
      </c>
      <c r="J73" s="304"/>
      <c r="M73" s="336"/>
      <c r="N73" s="336"/>
      <c r="O73" s="336"/>
      <c r="P73" s="336"/>
      <c r="Q73" s="336"/>
      <c r="R73" s="336"/>
    </row>
    <row r="74" spans="1:18">
      <c r="A74" s="304"/>
      <c r="B74" s="304"/>
      <c r="C74" s="304"/>
      <c r="E74" s="307">
        <v>41639</v>
      </c>
      <c r="F74" s="317"/>
      <c r="G74" s="357"/>
      <c r="H74" s="304"/>
      <c r="I74" s="307">
        <v>41274</v>
      </c>
      <c r="J74" s="317"/>
      <c r="M74" s="328"/>
      <c r="N74" s="328"/>
      <c r="O74" s="328"/>
      <c r="P74" s="328"/>
      <c r="Q74" s="328"/>
      <c r="R74" s="328"/>
    </row>
    <row r="75" spans="1:18">
      <c r="A75" s="304"/>
      <c r="B75" s="304"/>
      <c r="C75" s="304"/>
      <c r="D75" s="310"/>
      <c r="E75" s="310"/>
      <c r="F75" s="310"/>
      <c r="G75" s="357"/>
      <c r="H75" s="310"/>
      <c r="I75" s="310"/>
      <c r="J75" s="310"/>
      <c r="M75" s="328"/>
      <c r="N75" s="328"/>
      <c r="O75" s="328"/>
      <c r="P75" s="328"/>
      <c r="Q75" s="325"/>
      <c r="R75" s="328"/>
    </row>
    <row r="76" spans="1:18">
      <c r="A76" s="357"/>
      <c r="B76" s="357"/>
      <c r="C76" s="304"/>
      <c r="D76" s="358" t="s">
        <v>125</v>
      </c>
      <c r="E76" s="358"/>
      <c r="F76" s="358" t="s">
        <v>110</v>
      </c>
      <c r="G76" s="357"/>
      <c r="H76" s="358" t="s">
        <v>125</v>
      </c>
      <c r="I76" s="358"/>
      <c r="J76" s="358" t="s">
        <v>110</v>
      </c>
      <c r="M76" s="338"/>
      <c r="N76" s="338"/>
      <c r="O76" s="338"/>
      <c r="P76" s="338"/>
      <c r="Q76" s="338"/>
      <c r="R76" s="338"/>
    </row>
    <row r="77" spans="1:18">
      <c r="A77" s="357"/>
      <c r="B77" s="357"/>
      <c r="C77" s="304"/>
      <c r="D77" s="315" t="s">
        <v>126</v>
      </c>
      <c r="E77" s="315" t="s">
        <v>127</v>
      </c>
      <c r="F77" s="315" t="s">
        <v>128</v>
      </c>
      <c r="G77" s="317"/>
      <c r="H77" s="315" t="s">
        <v>126</v>
      </c>
      <c r="I77" s="315" t="s">
        <v>127</v>
      </c>
      <c r="J77" s="315" t="s">
        <v>128</v>
      </c>
      <c r="M77" s="338"/>
      <c r="N77" s="338"/>
      <c r="O77" s="338"/>
      <c r="P77" s="338"/>
      <c r="Q77" s="338"/>
      <c r="R77" s="338"/>
    </row>
    <row r="78" spans="1:18">
      <c r="A78" s="357"/>
      <c r="B78" s="357"/>
      <c r="C78" s="317"/>
      <c r="D78" s="357"/>
      <c r="E78" s="317"/>
      <c r="F78" s="317"/>
      <c r="G78" s="317"/>
      <c r="H78" s="357"/>
      <c r="I78" s="317"/>
      <c r="J78" s="317"/>
      <c r="M78" s="328"/>
      <c r="N78" s="328"/>
      <c r="O78" s="328"/>
      <c r="P78" s="328"/>
      <c r="Q78" s="325"/>
      <c r="R78" s="328"/>
    </row>
    <row r="79" spans="1:18">
      <c r="A79" s="318" t="s">
        <v>85</v>
      </c>
      <c r="B79" s="304"/>
      <c r="C79" s="304"/>
      <c r="E79" s="305"/>
      <c r="F79" s="305"/>
      <c r="G79" s="322"/>
      <c r="H79" s="320">
        <v>22603.4</v>
      </c>
      <c r="I79" s="57">
        <v>0</v>
      </c>
      <c r="J79" s="321">
        <v>22603.4</v>
      </c>
      <c r="M79" s="347"/>
      <c r="N79" s="347"/>
      <c r="O79" s="347"/>
      <c r="P79" s="347"/>
      <c r="Q79" s="325"/>
      <c r="R79" s="347"/>
    </row>
    <row r="80" spans="1:18">
      <c r="A80" s="318"/>
      <c r="B80" s="325"/>
      <c r="C80" s="304"/>
      <c r="E80" s="304"/>
      <c r="F80" s="304"/>
      <c r="G80" s="326"/>
      <c r="H80" s="324"/>
      <c r="I80" s="325"/>
      <c r="J80" s="325"/>
    </row>
    <row r="81" spans="1:10">
      <c r="A81" s="318" t="s">
        <v>3</v>
      </c>
      <c r="B81" s="325"/>
      <c r="C81" s="304"/>
      <c r="E81" s="304"/>
      <c r="F81" s="304"/>
      <c r="G81" s="326"/>
      <c r="H81" s="324">
        <v>4796.5</v>
      </c>
      <c r="I81" s="57">
        <v>0</v>
      </c>
      <c r="J81" s="328">
        <v>4796.5</v>
      </c>
    </row>
    <row r="82" spans="1:10">
      <c r="A82" s="329"/>
      <c r="B82" s="346"/>
      <c r="C82" s="357"/>
      <c r="E82" s="304"/>
      <c r="F82" s="304"/>
      <c r="G82" s="326"/>
      <c r="H82" s="331"/>
      <c r="I82" s="329"/>
      <c r="J82" s="329"/>
    </row>
    <row r="83" spans="1:10">
      <c r="A83" s="318" t="s">
        <v>135</v>
      </c>
      <c r="B83" s="348"/>
      <c r="C83" s="357"/>
      <c r="E83" s="304"/>
      <c r="F83" s="304"/>
      <c r="G83" s="326"/>
      <c r="H83" s="324">
        <v>12791.6</v>
      </c>
      <c r="I83" s="57">
        <v>0</v>
      </c>
      <c r="J83" s="328">
        <v>12791.6</v>
      </c>
    </row>
    <row r="84" spans="1:10">
      <c r="A84" s="304"/>
      <c r="B84" s="35"/>
      <c r="C84" s="357"/>
      <c r="E84" s="304"/>
      <c r="F84" s="304"/>
      <c r="G84" s="326"/>
      <c r="H84" s="332"/>
      <c r="I84" s="333"/>
      <c r="J84" s="333"/>
    </row>
    <row r="85" spans="1:10">
      <c r="A85" s="318" t="s">
        <v>62</v>
      </c>
      <c r="B85" s="329"/>
      <c r="C85" s="318"/>
      <c r="D85" s="320"/>
      <c r="E85" s="57"/>
      <c r="F85" s="57"/>
      <c r="G85" s="326"/>
      <c r="H85" s="220"/>
      <c r="I85" s="45"/>
      <c r="J85" s="45"/>
    </row>
    <row r="86" spans="1:10">
      <c r="A86" s="318" t="s">
        <v>61</v>
      </c>
      <c r="B86" s="329"/>
      <c r="C86" s="323"/>
      <c r="D86" s="324"/>
      <c r="E86" s="325"/>
      <c r="F86" s="325"/>
      <c r="G86" s="326"/>
      <c r="H86" s="220">
        <v>281.10000000000002</v>
      </c>
      <c r="I86" s="57">
        <v>-281.10000000000002</v>
      </c>
      <c r="J86" s="57">
        <v>0</v>
      </c>
    </row>
    <row r="87" spans="1:10">
      <c r="A87" s="304"/>
      <c r="B87" s="328"/>
      <c r="C87" s="323"/>
      <c r="D87" s="324"/>
      <c r="E87" s="57"/>
      <c r="F87" s="57"/>
      <c r="G87" s="326"/>
      <c r="H87" s="220"/>
      <c r="I87" s="57"/>
      <c r="J87" s="57"/>
    </row>
    <row r="88" spans="1:10">
      <c r="A88" s="318" t="s">
        <v>129</v>
      </c>
      <c r="B88" s="329"/>
      <c r="C88" s="329"/>
      <c r="D88" s="331"/>
      <c r="E88" s="329"/>
      <c r="F88" s="329"/>
      <c r="G88" s="326"/>
      <c r="H88" s="334">
        <v>674</v>
      </c>
      <c r="I88" s="57">
        <v>-787.8</v>
      </c>
      <c r="J88" s="335">
        <v>-113.8</v>
      </c>
    </row>
    <row r="89" spans="1:10">
      <c r="A89" s="323"/>
      <c r="B89" s="333"/>
      <c r="C89" s="318"/>
      <c r="D89" s="324"/>
      <c r="E89" s="57"/>
      <c r="F89" s="57"/>
      <c r="G89" s="326"/>
      <c r="H89" s="318"/>
      <c r="I89" s="336"/>
      <c r="J89" s="336"/>
    </row>
    <row r="90" spans="1:10">
      <c r="A90" s="318" t="s">
        <v>9</v>
      </c>
      <c r="B90" s="328"/>
      <c r="C90" s="304"/>
      <c r="D90" s="332"/>
      <c r="E90" s="333"/>
      <c r="F90" s="333"/>
      <c r="G90" s="326"/>
      <c r="H90" s="324">
        <v>1319.6</v>
      </c>
      <c r="I90" s="57">
        <v>-202.09999999999991</v>
      </c>
      <c r="J90" s="328">
        <v>1117.5</v>
      </c>
    </row>
    <row r="91" spans="1:10">
      <c r="A91" s="329"/>
      <c r="B91" s="333"/>
      <c r="C91" s="329"/>
      <c r="D91" s="220"/>
      <c r="E91" s="45"/>
      <c r="F91" s="45"/>
      <c r="G91" s="326"/>
      <c r="H91" s="337"/>
      <c r="I91" s="338"/>
      <c r="J91" s="338"/>
    </row>
    <row r="92" spans="1:10">
      <c r="A92" s="318" t="s">
        <v>14</v>
      </c>
      <c r="B92" s="328"/>
      <c r="C92" s="329"/>
      <c r="D92" s="220"/>
      <c r="E92" s="57"/>
      <c r="F92" s="57"/>
      <c r="G92" s="326"/>
      <c r="H92" s="324">
        <v>4088.6</v>
      </c>
      <c r="I92" s="57">
        <v>-304.59999999999991</v>
      </c>
      <c r="J92" s="328">
        <v>3784</v>
      </c>
    </row>
    <row r="93" spans="1:10">
      <c r="A93" s="318"/>
      <c r="B93" s="333"/>
      <c r="C93" s="304"/>
      <c r="D93" s="220"/>
      <c r="E93" s="57"/>
      <c r="F93" s="57"/>
      <c r="G93" s="326"/>
      <c r="H93" s="324"/>
      <c r="I93" s="328"/>
      <c r="J93" s="328"/>
    </row>
    <row r="94" spans="1:10">
      <c r="A94" s="339" t="s">
        <v>130</v>
      </c>
      <c r="B94" s="45"/>
      <c r="C94" s="323"/>
      <c r="D94" s="334"/>
      <c r="E94" s="335"/>
      <c r="F94" s="335"/>
      <c r="G94" s="344"/>
      <c r="H94" s="341">
        <v>3.66</v>
      </c>
      <c r="I94" s="345">
        <v>-0.27</v>
      </c>
      <c r="J94" s="343">
        <v>3.39</v>
      </c>
    </row>
    <row r="95" spans="1:10">
      <c r="D95" s="303"/>
      <c r="G95" s="303"/>
    </row>
    <row r="96" spans="1:10">
      <c r="A96" s="535" t="s">
        <v>138</v>
      </c>
      <c r="B96" s="535"/>
      <c r="C96" s="535"/>
      <c r="D96" s="535"/>
      <c r="E96" s="535"/>
      <c r="F96" s="535"/>
      <c r="G96" s="535"/>
      <c r="H96" s="535"/>
      <c r="I96" s="535"/>
      <c r="J96" s="535"/>
    </row>
    <row r="97" spans="1:7">
      <c r="A97" s="303" t="s">
        <v>136</v>
      </c>
      <c r="D97" s="303"/>
      <c r="G97" s="303"/>
    </row>
    <row r="98" spans="1:7">
      <c r="D98" s="303"/>
      <c r="G98" s="303"/>
    </row>
    <row r="99" spans="1:7">
      <c r="D99" s="303"/>
      <c r="G99" s="303"/>
    </row>
  </sheetData>
  <sheetProtection formatCells="0" formatColumns="0" formatRows="0" insertColumns="0" insertRows="0" insertHyperlinks="0" sort="0" autoFilter="0" pivotTables="0"/>
  <mergeCells count="1">
    <mergeCell ref="A96:J96"/>
  </mergeCells>
  <printOptions horizontalCentered="1" verticalCentered="1"/>
  <pageMargins left="0.31" right="0.28000000000000003" top="0.84" bottom="0.86" header="0.5" footer="0.5"/>
  <pageSetup scale="55" orientation="portrait" r:id="rId1"/>
  <headerFooter alignWithMargins="0">
    <oddHeader>&amp;L&amp;"Arial,Bold"&amp;8Investor Relations
Philip Johnson (317)655-6874
Ilissa Rassner (317)651-2965
Travis Coy (317)277-3666&amp;C&amp;"Arial,Bold"&amp;12Eli Lilly and Company
Reconcilation of GAAP Reported to Selected Non-GAAP Adjusted Information*&amp;R&amp;16LLY</oddHeader>
    <oddFooter xml:space="preserve">&amp;L&amp;8Numbers may not add due to rounding
Page &amp;P of &amp;N pages of financial data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4:V31"/>
  <sheetViews>
    <sheetView showGridLines="0" topLeftCell="C1" zoomScaleNormal="100" workbookViewId="0">
      <selection activeCell="I32" sqref="I32"/>
    </sheetView>
  </sheetViews>
  <sheetFormatPr defaultRowHeight="12.75"/>
  <cols>
    <col min="1" max="1" width="9.140625" style="1"/>
    <col min="2" max="2" width="60.85546875" style="1" customWidth="1"/>
    <col min="3" max="3" width="8.7109375" style="1" customWidth="1"/>
    <col min="4" max="4" width="1.7109375" style="1" customWidth="1"/>
    <col min="5" max="5" width="8.7109375" style="1" customWidth="1"/>
    <col min="6" max="6" width="1.7109375" style="1" customWidth="1"/>
    <col min="7" max="7" width="8.7109375" style="1" customWidth="1"/>
    <col min="8" max="8" width="1.7109375" style="1" customWidth="1"/>
    <col min="9" max="9" width="8.7109375" style="1" customWidth="1"/>
    <col min="10" max="10" width="1.7109375" style="1" customWidth="1"/>
    <col min="11" max="13" width="8.7109375" style="1" customWidth="1"/>
    <col min="14" max="14" width="1.7109375" style="1" customWidth="1"/>
    <col min="15" max="15" width="8.7109375" style="1" customWidth="1"/>
    <col min="16" max="16" width="1.7109375" style="1" customWidth="1"/>
    <col min="17" max="17" width="8.7109375" style="1" customWidth="1"/>
    <col min="18" max="18" width="1.7109375" style="1" customWidth="1"/>
    <col min="19" max="19" width="8.7109375" style="1" customWidth="1"/>
    <col min="20" max="20" width="1.7109375" style="1" customWidth="1"/>
    <col min="21" max="22" width="8.7109375" style="1" customWidth="1"/>
    <col min="23" max="16384" width="9.140625" style="1"/>
  </cols>
  <sheetData>
    <row r="4" spans="2:22" ht="13.5" thickBot="1">
      <c r="B4" s="59" t="s">
        <v>76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</row>
    <row r="5" spans="2:22">
      <c r="B5" s="20"/>
      <c r="C5" s="536">
        <v>2013</v>
      </c>
      <c r="D5" s="537"/>
      <c r="E5" s="537"/>
      <c r="F5" s="537"/>
      <c r="G5" s="537"/>
      <c r="H5" s="537"/>
      <c r="I5" s="537"/>
      <c r="J5" s="537"/>
      <c r="K5" s="538"/>
      <c r="L5" s="20"/>
      <c r="M5" s="536">
        <v>2012</v>
      </c>
      <c r="N5" s="537"/>
      <c r="O5" s="537"/>
      <c r="P5" s="537"/>
      <c r="Q5" s="537"/>
      <c r="R5" s="537"/>
      <c r="S5" s="537"/>
      <c r="T5" s="537"/>
      <c r="U5" s="538"/>
      <c r="V5" s="20"/>
    </row>
    <row r="6" spans="2:22">
      <c r="B6" s="20"/>
      <c r="C6" s="450" t="s">
        <v>15</v>
      </c>
      <c r="D6" s="60"/>
      <c r="E6" s="249" t="s">
        <v>1</v>
      </c>
      <c r="F6" s="60"/>
      <c r="G6" s="249" t="s">
        <v>13</v>
      </c>
      <c r="H6" s="60"/>
      <c r="I6" s="249" t="s">
        <v>2</v>
      </c>
      <c r="J6" s="60"/>
      <c r="K6" s="502" t="s">
        <v>19</v>
      </c>
      <c r="L6" s="60"/>
      <c r="M6" s="450" t="s">
        <v>15</v>
      </c>
      <c r="N6" s="60"/>
      <c r="O6" s="249" t="s">
        <v>1</v>
      </c>
      <c r="P6" s="60"/>
      <c r="Q6" s="447" t="s">
        <v>13</v>
      </c>
      <c r="R6" s="60"/>
      <c r="S6" s="249" t="s">
        <v>2</v>
      </c>
      <c r="T6" s="251"/>
      <c r="U6" s="507" t="s">
        <v>19</v>
      </c>
      <c r="V6" s="60"/>
    </row>
    <row r="7" spans="2:22">
      <c r="B7" s="20"/>
      <c r="C7" s="299"/>
      <c r="D7" s="60"/>
      <c r="E7" s="252"/>
      <c r="F7" s="60"/>
      <c r="G7" s="78"/>
      <c r="H7" s="60"/>
      <c r="I7" s="252"/>
      <c r="J7" s="60"/>
      <c r="K7" s="502"/>
      <c r="L7" s="60"/>
      <c r="M7" s="146"/>
      <c r="N7" s="251"/>
      <c r="O7" s="251"/>
      <c r="P7" s="251"/>
      <c r="Q7" s="251"/>
      <c r="R7" s="251"/>
      <c r="S7" s="251"/>
      <c r="T7" s="251"/>
      <c r="U7" s="507"/>
      <c r="V7" s="60"/>
    </row>
    <row r="8" spans="2:22">
      <c r="B8" s="20"/>
      <c r="C8" s="299"/>
      <c r="D8" s="20"/>
      <c r="E8" s="252"/>
      <c r="F8" s="20"/>
      <c r="G8" s="21"/>
      <c r="H8" s="20"/>
      <c r="I8" s="252"/>
      <c r="J8" s="20"/>
      <c r="K8" s="503"/>
      <c r="L8" s="20"/>
      <c r="M8" s="61"/>
      <c r="N8" s="20"/>
      <c r="O8" s="20"/>
      <c r="P8" s="20"/>
      <c r="Q8" s="20"/>
      <c r="R8" s="20"/>
      <c r="S8" s="20"/>
      <c r="T8" s="20"/>
      <c r="U8" s="503"/>
      <c r="V8" s="20"/>
    </row>
    <row r="9" spans="2:22">
      <c r="B9" s="62" t="s">
        <v>75</v>
      </c>
      <c r="C9" s="227">
        <v>1.42</v>
      </c>
      <c r="D9" s="63"/>
      <c r="E9" s="252">
        <v>1.1100000000000001</v>
      </c>
      <c r="F9" s="63"/>
      <c r="G9" s="252">
        <v>1.1100000000000001</v>
      </c>
      <c r="H9" s="64"/>
      <c r="I9" s="252"/>
      <c r="J9" s="63"/>
      <c r="K9" s="504">
        <v>3.64</v>
      </c>
      <c r="L9" s="60"/>
      <c r="M9" s="227">
        <v>0.91</v>
      </c>
      <c r="N9" s="63"/>
      <c r="O9" s="65">
        <v>0.83</v>
      </c>
      <c r="P9" s="63"/>
      <c r="Q9" s="147">
        <v>1.18</v>
      </c>
      <c r="R9" s="64"/>
      <c r="S9" s="246">
        <v>0.74</v>
      </c>
      <c r="T9" s="63"/>
      <c r="U9" s="508">
        <v>3.66</v>
      </c>
      <c r="V9" s="60"/>
    </row>
    <row r="10" spans="2:22">
      <c r="B10" s="62"/>
      <c r="C10" s="227"/>
      <c r="D10" s="63"/>
      <c r="E10" s="252"/>
      <c r="F10" s="63"/>
      <c r="G10" s="252"/>
      <c r="H10" s="64"/>
      <c r="I10" s="252"/>
      <c r="J10" s="63"/>
      <c r="K10" s="504"/>
      <c r="L10" s="60"/>
      <c r="M10" s="227"/>
      <c r="N10" s="63"/>
      <c r="O10" s="65"/>
      <c r="P10" s="63"/>
      <c r="Q10" s="147"/>
      <c r="R10" s="64"/>
      <c r="S10" s="246"/>
      <c r="T10" s="63"/>
      <c r="U10" s="508"/>
      <c r="V10" s="60"/>
    </row>
    <row r="11" spans="2:22">
      <c r="B11" s="20" t="s">
        <v>77</v>
      </c>
      <c r="C11" s="67"/>
      <c r="D11" s="68"/>
      <c r="E11" s="252"/>
      <c r="F11" s="68"/>
      <c r="G11" s="501"/>
      <c r="H11" s="141"/>
      <c r="I11" s="252"/>
      <c r="J11" s="69"/>
      <c r="K11" s="505"/>
      <c r="L11" s="66"/>
      <c r="M11" s="67"/>
      <c r="N11" s="68"/>
      <c r="O11" s="68"/>
      <c r="P11" s="68"/>
      <c r="Q11" s="245"/>
      <c r="R11" s="141"/>
      <c r="S11" s="68"/>
      <c r="T11" s="69"/>
      <c r="U11" s="509"/>
      <c r="V11" s="60"/>
    </row>
    <row r="12" spans="2:22">
      <c r="B12" s="62"/>
      <c r="C12" s="67"/>
      <c r="D12" s="63"/>
      <c r="E12" s="252"/>
      <c r="F12" s="63"/>
      <c r="G12" s="252"/>
      <c r="H12" s="64"/>
      <c r="I12" s="252"/>
      <c r="J12" s="63"/>
      <c r="K12" s="505"/>
      <c r="L12" s="60"/>
      <c r="M12" s="227"/>
      <c r="N12" s="63"/>
      <c r="O12" s="65"/>
      <c r="P12" s="63"/>
      <c r="Q12" s="147"/>
      <c r="R12" s="64"/>
      <c r="S12" s="246"/>
      <c r="T12" s="63"/>
      <c r="U12" s="508"/>
      <c r="V12" s="60"/>
    </row>
    <row r="13" spans="2:22">
      <c r="B13" s="4" t="s">
        <v>109</v>
      </c>
      <c r="C13" s="67">
        <v>0.01</v>
      </c>
      <c r="D13" s="68"/>
      <c r="E13" s="279">
        <v>0.04</v>
      </c>
      <c r="F13" s="68"/>
      <c r="G13" s="501"/>
      <c r="H13" s="278"/>
      <c r="I13" s="279"/>
      <c r="J13" s="69"/>
      <c r="K13" s="505">
        <v>0.06</v>
      </c>
      <c r="L13" s="66"/>
      <c r="M13" s="67">
        <v>0.01</v>
      </c>
      <c r="N13" s="68"/>
      <c r="O13" s="68"/>
      <c r="P13" s="68"/>
      <c r="Q13" s="245">
        <v>0.04</v>
      </c>
      <c r="R13" s="69"/>
      <c r="S13" s="68">
        <v>0.11</v>
      </c>
      <c r="T13" s="69"/>
      <c r="U13" s="509">
        <v>0.16</v>
      </c>
      <c r="V13" s="66"/>
    </row>
    <row r="14" spans="2:22">
      <c r="B14" s="20"/>
      <c r="C14" s="67"/>
      <c r="D14" s="68"/>
      <c r="E14" s="280"/>
      <c r="F14" s="68"/>
      <c r="G14" s="501"/>
      <c r="H14" s="278"/>
      <c r="I14" s="280"/>
      <c r="J14" s="69"/>
      <c r="K14" s="505"/>
      <c r="L14" s="66"/>
      <c r="M14" s="67"/>
      <c r="N14" s="68"/>
      <c r="O14" s="68"/>
      <c r="P14" s="68"/>
      <c r="Q14" s="245"/>
      <c r="R14" s="69"/>
      <c r="S14" s="68"/>
      <c r="T14" s="69"/>
      <c r="U14" s="509"/>
      <c r="V14" s="66"/>
    </row>
    <row r="15" spans="2:22">
      <c r="B15" s="4" t="s">
        <v>162</v>
      </c>
      <c r="C15" s="67">
        <v>-0.28999999999999998</v>
      </c>
      <c r="D15" s="68"/>
      <c r="E15" s="280"/>
      <c r="F15" s="68"/>
      <c r="G15" s="501"/>
      <c r="H15" s="278"/>
      <c r="I15" s="280"/>
      <c r="J15" s="69"/>
      <c r="K15" s="505">
        <v>-0.28999999999999998</v>
      </c>
      <c r="L15" s="66"/>
      <c r="M15" s="67"/>
      <c r="N15" s="68"/>
      <c r="O15" s="68"/>
      <c r="P15" s="68"/>
      <c r="Q15" s="245">
        <v>-0.43</v>
      </c>
      <c r="R15" s="69"/>
      <c r="S15" s="68"/>
      <c r="T15" s="69"/>
      <c r="U15" s="509">
        <v>-0.43</v>
      </c>
      <c r="V15" s="66"/>
    </row>
    <row r="16" spans="2:22">
      <c r="B16" s="20"/>
      <c r="C16" s="67"/>
      <c r="D16" s="68"/>
      <c r="E16" s="252"/>
      <c r="F16" s="68"/>
      <c r="G16" s="501"/>
      <c r="H16" s="69"/>
      <c r="I16" s="252"/>
      <c r="J16" s="69"/>
      <c r="K16" s="505"/>
      <c r="L16" s="66"/>
      <c r="M16" s="67"/>
      <c r="N16" s="68"/>
      <c r="O16" s="68"/>
      <c r="P16" s="68"/>
      <c r="Q16" s="245"/>
      <c r="R16" s="69"/>
      <c r="S16" s="68"/>
      <c r="T16" s="69"/>
      <c r="U16" s="509"/>
      <c r="V16" s="66"/>
    </row>
    <row r="17" spans="2:22">
      <c r="B17" s="20"/>
      <c r="C17" s="67"/>
      <c r="D17" s="68"/>
      <c r="E17" s="252"/>
      <c r="F17" s="68"/>
      <c r="G17" s="501"/>
      <c r="H17" s="141"/>
      <c r="I17" s="252"/>
      <c r="J17" s="69"/>
      <c r="K17" s="505"/>
      <c r="L17" s="66"/>
      <c r="M17" s="67"/>
      <c r="N17" s="68"/>
      <c r="O17" s="68"/>
      <c r="P17" s="68"/>
      <c r="Q17" s="245"/>
      <c r="R17" s="141"/>
      <c r="S17" s="68"/>
      <c r="T17" s="69"/>
      <c r="U17" s="509"/>
      <c r="V17" s="66"/>
    </row>
    <row r="18" spans="2:22" ht="13.5" thickBot="1">
      <c r="B18" s="22" t="s">
        <v>134</v>
      </c>
      <c r="C18" s="228">
        <f>SUM(C9:C15)</f>
        <v>1.1399999999999999</v>
      </c>
      <c r="D18" s="71"/>
      <c r="E18" s="253">
        <v>1.1599999999999999</v>
      </c>
      <c r="F18" s="71"/>
      <c r="G18" s="253">
        <v>1.1100000000000001</v>
      </c>
      <c r="H18" s="71"/>
      <c r="I18" s="253"/>
      <c r="J18" s="71"/>
      <c r="K18" s="506">
        <v>3.41</v>
      </c>
      <c r="M18" s="228">
        <v>0.92</v>
      </c>
      <c r="N18" s="128"/>
      <c r="O18" s="128">
        <v>0.83</v>
      </c>
      <c r="P18" s="71"/>
      <c r="Q18" s="148">
        <v>0.79</v>
      </c>
      <c r="R18" s="71"/>
      <c r="S18" s="128">
        <v>0.85</v>
      </c>
      <c r="T18" s="71"/>
      <c r="U18" s="510">
        <v>3.39</v>
      </c>
    </row>
    <row r="19" spans="2:22" ht="14.25" thickTop="1" thickBot="1">
      <c r="C19" s="72"/>
      <c r="D19" s="73"/>
      <c r="E19" s="73"/>
      <c r="F19" s="73"/>
      <c r="G19" s="73"/>
      <c r="H19" s="73"/>
      <c r="I19" s="73"/>
      <c r="J19" s="73"/>
      <c r="K19" s="74"/>
      <c r="M19" s="72"/>
      <c r="N19" s="73"/>
      <c r="O19" s="73"/>
      <c r="P19" s="73"/>
      <c r="Q19" s="73"/>
      <c r="R19" s="73"/>
      <c r="S19" s="73"/>
      <c r="T19" s="73"/>
      <c r="U19" s="74"/>
    </row>
    <row r="21" spans="2:22" ht="80.25" customHeight="1">
      <c r="B21" s="539" t="s">
        <v>137</v>
      </c>
      <c r="C21" s="540"/>
      <c r="D21" s="540"/>
      <c r="E21" s="540"/>
      <c r="F21" s="540"/>
      <c r="G21" s="540"/>
      <c r="H21" s="540"/>
      <c r="I21" s="540"/>
      <c r="J21" s="540"/>
      <c r="K21" s="540"/>
      <c r="L21" s="540"/>
      <c r="M21" s="540"/>
      <c r="N21" s="540"/>
      <c r="O21" s="540"/>
      <c r="P21" s="540"/>
      <c r="Q21" s="540"/>
      <c r="R21" s="540"/>
      <c r="S21" s="540"/>
      <c r="T21" s="540"/>
      <c r="U21" s="540"/>
    </row>
    <row r="22" spans="2:22">
      <c r="B22" s="54"/>
      <c r="K22" s="22"/>
    </row>
    <row r="23" spans="2:22">
      <c r="B23" s="54"/>
    </row>
    <row r="24" spans="2:22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6" spans="2:22" ht="7.5" customHeight="1"/>
    <row r="31" spans="2:22">
      <c r="O31" s="249"/>
    </row>
  </sheetData>
  <sheetProtection formatCells="0" formatColumns="0" formatRows="0" insertColumns="0" insertRows="0" insertHyperlinks="0" sort="0" autoFilter="0" pivotTables="0"/>
  <mergeCells count="3">
    <mergeCell ref="C5:K5"/>
    <mergeCell ref="M5:U5"/>
    <mergeCell ref="B21:U21"/>
  </mergeCells>
  <phoneticPr fontId="20" type="noConversion"/>
  <printOptions horizontalCentered="1" verticalCentered="1"/>
  <pageMargins left="0.75" right="0.67" top="1" bottom="1" header="0.5" footer="0.5"/>
  <pageSetup scale="75" orientation="landscape" r:id="rId1"/>
  <headerFooter alignWithMargins="0">
    <oddHeader>&amp;L&amp;"Arial,Bold"&amp;8Investor Relations
Philip Johnson (317)655-6874
Ilissa Rassner (317)651-2965
Travis Coy (317)277-3666&amp;C&amp;"Arial,Bold"&amp;12Eli Lilly and Company
Significant Items Affecting Net Income&amp;10
&amp;"Arial,Regular"
&amp;R&amp;16LLY</oddHeader>
    <oddFooter xml:space="preserve">&amp;L&amp;8Numbers may not add due to rounding
Page &amp;P of &amp;N pages of financial data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2:W60"/>
  <sheetViews>
    <sheetView showGridLines="0" topLeftCell="A19" zoomScaleNormal="100" workbookViewId="0">
      <selection activeCell="A56" sqref="A56"/>
    </sheetView>
  </sheetViews>
  <sheetFormatPr defaultRowHeight="12.75"/>
  <cols>
    <col min="1" max="1" width="16.5703125" style="1" customWidth="1"/>
    <col min="2" max="2" width="29.7109375" style="1" customWidth="1"/>
    <col min="3" max="5" width="10" style="3" bestFit="1" customWidth="1"/>
    <col min="6" max="6" width="3.7109375" style="3" customWidth="1"/>
    <col min="7" max="9" width="10" style="1" bestFit="1" customWidth="1"/>
    <col min="10" max="10" width="3.7109375" style="3" customWidth="1"/>
    <col min="11" max="11" width="9.5703125" style="1" customWidth="1"/>
    <col min="12" max="12" width="11" style="1" customWidth="1"/>
    <col min="13" max="13" width="10.5703125" style="1" customWidth="1"/>
    <col min="14" max="14" width="3.7109375" style="3" customWidth="1"/>
    <col min="15" max="17" width="10" style="3" customWidth="1"/>
    <col min="18" max="18" width="3.7109375" style="3" customWidth="1"/>
    <col min="19" max="21" width="10.7109375" style="3" bestFit="1" customWidth="1"/>
    <col min="22" max="16384" width="9.140625" style="1"/>
  </cols>
  <sheetData>
    <row r="2" spans="1:21">
      <c r="A2" s="22" t="s">
        <v>150</v>
      </c>
      <c r="B2" s="149"/>
      <c r="C2" s="42"/>
      <c r="D2" s="42"/>
      <c r="E2" s="42"/>
      <c r="F2" s="42"/>
      <c r="G2" s="42"/>
      <c r="H2" s="42"/>
      <c r="I2" s="42"/>
      <c r="J2" s="154"/>
      <c r="K2" s="89"/>
      <c r="L2" s="90"/>
      <c r="M2" s="89"/>
      <c r="N2" s="42"/>
      <c r="O2" s="223"/>
      <c r="P2" s="224"/>
      <c r="Q2" s="223"/>
      <c r="R2" s="42"/>
      <c r="S2" s="42"/>
      <c r="T2" s="42"/>
      <c r="U2" s="42"/>
    </row>
    <row r="3" spans="1:21" s="3" customFormat="1">
      <c r="A3" s="205" t="s">
        <v>16</v>
      </c>
      <c r="B3" s="150"/>
      <c r="C3" s="150" t="s">
        <v>15</v>
      </c>
      <c r="D3" s="150" t="s">
        <v>15</v>
      </c>
      <c r="E3" s="150" t="s">
        <v>15</v>
      </c>
      <c r="F3" s="150"/>
      <c r="G3" s="150" t="s">
        <v>1</v>
      </c>
      <c r="H3" s="150" t="s">
        <v>1</v>
      </c>
      <c r="I3" s="150" t="s">
        <v>1</v>
      </c>
      <c r="J3" s="150"/>
      <c r="K3" s="206" t="s">
        <v>13</v>
      </c>
      <c r="L3" s="207" t="s">
        <v>13</v>
      </c>
      <c r="M3" s="206" t="s">
        <v>13</v>
      </c>
      <c r="N3" s="150"/>
      <c r="O3" s="206" t="s">
        <v>2</v>
      </c>
      <c r="P3" s="207" t="s">
        <v>2</v>
      </c>
      <c r="Q3" s="206" t="s">
        <v>2</v>
      </c>
      <c r="R3" s="150"/>
      <c r="S3" s="150">
        <v>2013</v>
      </c>
      <c r="T3" s="150">
        <v>2013</v>
      </c>
      <c r="U3" s="150">
        <v>2013</v>
      </c>
    </row>
    <row r="4" spans="1:21" s="3" customFormat="1">
      <c r="A4" s="95"/>
      <c r="B4" s="95"/>
      <c r="C4" s="95" t="s">
        <v>17</v>
      </c>
      <c r="D4" s="95" t="s">
        <v>18</v>
      </c>
      <c r="E4" s="95" t="s">
        <v>19</v>
      </c>
      <c r="F4" s="95"/>
      <c r="G4" s="95" t="s">
        <v>17</v>
      </c>
      <c r="H4" s="95" t="s">
        <v>18</v>
      </c>
      <c r="I4" s="95" t="s">
        <v>19</v>
      </c>
      <c r="J4" s="95"/>
      <c r="K4" s="208" t="s">
        <v>17</v>
      </c>
      <c r="L4" s="209" t="s">
        <v>18</v>
      </c>
      <c r="M4" s="208" t="s">
        <v>19</v>
      </c>
      <c r="N4" s="95"/>
      <c r="O4" s="208" t="s">
        <v>17</v>
      </c>
      <c r="P4" s="209" t="s">
        <v>18</v>
      </c>
      <c r="Q4" s="208" t="s">
        <v>19</v>
      </c>
      <c r="R4" s="95"/>
      <c r="S4" s="95" t="s">
        <v>17</v>
      </c>
      <c r="T4" s="95" t="s">
        <v>18</v>
      </c>
      <c r="U4" s="95" t="s">
        <v>19</v>
      </c>
    </row>
    <row r="5" spans="1:21" s="3" customFormat="1">
      <c r="A5" s="95"/>
      <c r="B5" s="95"/>
      <c r="C5" s="95"/>
      <c r="D5" s="95"/>
      <c r="E5" s="95"/>
      <c r="F5" s="95"/>
      <c r="G5" s="95"/>
      <c r="H5" s="95"/>
      <c r="I5" s="95"/>
      <c r="J5" s="95"/>
      <c r="K5" s="208"/>
      <c r="L5" s="209"/>
      <c r="M5" s="208"/>
      <c r="N5" s="95"/>
      <c r="O5" s="208"/>
      <c r="P5" s="209"/>
      <c r="Q5" s="208"/>
      <c r="R5" s="95"/>
      <c r="S5" s="95"/>
      <c r="T5" s="95"/>
      <c r="U5" s="95"/>
    </row>
    <row r="6" spans="1:21" s="3" customFormat="1">
      <c r="A6" s="42"/>
      <c r="B6" s="152" t="s">
        <v>57</v>
      </c>
      <c r="C6" s="254">
        <v>32</v>
      </c>
      <c r="D6" s="254">
        <v>252.8</v>
      </c>
      <c r="E6" s="254">
        <v>284.8</v>
      </c>
      <c r="F6" s="41"/>
      <c r="G6" s="254">
        <v>19.5</v>
      </c>
      <c r="H6" s="254">
        <v>263.7</v>
      </c>
      <c r="I6" s="254">
        <v>283.2</v>
      </c>
      <c r="J6" s="256"/>
      <c r="K6" s="254">
        <v>32.9</v>
      </c>
      <c r="L6" s="254">
        <v>245.8</v>
      </c>
      <c r="M6" s="254">
        <v>278.7</v>
      </c>
      <c r="N6" s="254"/>
      <c r="O6" s="254"/>
      <c r="P6" s="254"/>
      <c r="Q6" s="254"/>
      <c r="R6" s="208"/>
      <c r="S6" s="254">
        <v>84.4</v>
      </c>
      <c r="T6" s="254">
        <v>762.3</v>
      </c>
      <c r="U6" s="254">
        <v>846.7</v>
      </c>
    </row>
    <row r="7" spans="1:21" s="3" customFormat="1">
      <c r="A7" s="42"/>
      <c r="B7" s="152" t="s">
        <v>60</v>
      </c>
      <c r="C7" s="254">
        <v>1056.9000000000001</v>
      </c>
      <c r="D7" s="254">
        <v>271.3</v>
      </c>
      <c r="E7" s="254">
        <v>1328.2</v>
      </c>
      <c r="F7" s="41"/>
      <c r="G7" s="254">
        <v>1217.4000000000001</v>
      </c>
      <c r="H7" s="254">
        <v>279.8</v>
      </c>
      <c r="I7" s="254">
        <v>1497.2</v>
      </c>
      <c r="J7" s="256"/>
      <c r="K7" s="254">
        <v>1109.2</v>
      </c>
      <c r="L7" s="254">
        <v>266.60000000000002</v>
      </c>
      <c r="M7" s="254">
        <v>1375.8</v>
      </c>
      <c r="N7" s="254"/>
      <c r="O7" s="254"/>
      <c r="P7" s="254"/>
      <c r="Q7" s="254"/>
      <c r="R7" s="208"/>
      <c r="S7" s="254">
        <v>3383.5</v>
      </c>
      <c r="T7" s="254">
        <v>817.7</v>
      </c>
      <c r="U7" s="254">
        <v>4201.2</v>
      </c>
    </row>
    <row r="8" spans="1:21" s="3" customFormat="1">
      <c r="A8" s="42"/>
      <c r="B8" s="152" t="s">
        <v>50</v>
      </c>
      <c r="C8" s="254">
        <v>105.5</v>
      </c>
      <c r="D8" s="254">
        <v>61.2</v>
      </c>
      <c r="E8" s="254">
        <v>166.7</v>
      </c>
      <c r="F8" s="41"/>
      <c r="G8" s="254">
        <v>102.6</v>
      </c>
      <c r="H8" s="254">
        <v>65.7</v>
      </c>
      <c r="I8" s="254">
        <v>168.3</v>
      </c>
      <c r="J8" s="256"/>
      <c r="K8" s="254">
        <v>111.1</v>
      </c>
      <c r="L8" s="254">
        <v>62.1</v>
      </c>
      <c r="M8" s="254">
        <v>173.2</v>
      </c>
      <c r="N8" s="254"/>
      <c r="O8" s="254"/>
      <c r="P8" s="254"/>
      <c r="Q8" s="254"/>
      <c r="R8" s="208"/>
      <c r="S8" s="254">
        <v>319.3</v>
      </c>
      <c r="T8" s="254">
        <v>188.8</v>
      </c>
      <c r="U8" s="254">
        <v>508.1</v>
      </c>
    </row>
    <row r="9" spans="1:21" s="3" customFormat="1">
      <c r="A9" s="42"/>
      <c r="B9" s="152" t="s">
        <v>52</v>
      </c>
      <c r="C9" s="254">
        <v>18.600000000000001</v>
      </c>
      <c r="D9" s="254">
        <v>24.6</v>
      </c>
      <c r="E9" s="254">
        <v>43.2</v>
      </c>
      <c r="F9" s="41"/>
      <c r="G9" s="254">
        <v>20.5</v>
      </c>
      <c r="H9" s="254">
        <v>25.4</v>
      </c>
      <c r="I9" s="254">
        <v>45.9</v>
      </c>
      <c r="J9" s="256"/>
      <c r="K9" s="254">
        <v>19.3</v>
      </c>
      <c r="L9" s="254">
        <v>24.1</v>
      </c>
      <c r="M9" s="254">
        <v>43.4</v>
      </c>
      <c r="N9" s="254"/>
      <c r="O9" s="254"/>
      <c r="P9" s="254"/>
      <c r="Q9" s="254"/>
      <c r="R9" s="208"/>
      <c r="S9" s="254">
        <v>58.4</v>
      </c>
      <c r="T9" s="254">
        <v>74.2</v>
      </c>
      <c r="U9" s="254">
        <v>132.5</v>
      </c>
    </row>
    <row r="10" spans="1:21" s="3" customFormat="1">
      <c r="A10" s="42"/>
      <c r="B10" s="152" t="s">
        <v>116</v>
      </c>
      <c r="C10" s="254">
        <v>0.5</v>
      </c>
      <c r="D10" s="254">
        <v>0</v>
      </c>
      <c r="E10" s="254">
        <v>0.5</v>
      </c>
      <c r="F10" s="41"/>
      <c r="G10" s="254">
        <v>0.7</v>
      </c>
      <c r="H10" s="254">
        <v>0.1</v>
      </c>
      <c r="I10" s="254">
        <v>0.8</v>
      </c>
      <c r="J10" s="256"/>
      <c r="K10" s="254">
        <v>0.8</v>
      </c>
      <c r="L10" s="254">
        <v>0.1</v>
      </c>
      <c r="M10" s="254">
        <v>0.8</v>
      </c>
      <c r="N10" s="254"/>
      <c r="O10" s="254"/>
      <c r="P10" s="254"/>
      <c r="Q10" s="254"/>
      <c r="R10" s="208"/>
      <c r="S10" s="254">
        <v>1.9</v>
      </c>
      <c r="T10" s="254">
        <v>0.2</v>
      </c>
      <c r="U10" s="254">
        <v>2.1</v>
      </c>
    </row>
    <row r="11" spans="1:21" s="3" customFormat="1">
      <c r="A11" s="42"/>
      <c r="B11" s="152" t="s">
        <v>103</v>
      </c>
      <c r="C11" s="255">
        <v>2.1</v>
      </c>
      <c r="D11" s="255">
        <v>23.3</v>
      </c>
      <c r="E11" s="255">
        <v>25.4</v>
      </c>
      <c r="F11" s="41"/>
      <c r="G11" s="255">
        <v>0.7</v>
      </c>
      <c r="H11" s="255">
        <v>8.5</v>
      </c>
      <c r="I11" s="255">
        <v>9.1999999999999993</v>
      </c>
      <c r="J11" s="256"/>
      <c r="K11" s="255">
        <v>1.1000000000000001</v>
      </c>
      <c r="L11" s="255">
        <v>5.0999999999999996</v>
      </c>
      <c r="M11" s="255">
        <v>6.2</v>
      </c>
      <c r="N11" s="254"/>
      <c r="O11" s="255"/>
      <c r="P11" s="255"/>
      <c r="Q11" s="255"/>
      <c r="R11" s="208"/>
      <c r="S11" s="255">
        <v>3.9</v>
      </c>
      <c r="T11" s="255">
        <v>36.9</v>
      </c>
      <c r="U11" s="255">
        <v>40.799999999999997</v>
      </c>
    </row>
    <row r="12" spans="1:21" s="3" customFormat="1">
      <c r="A12" s="42" t="s">
        <v>29</v>
      </c>
      <c r="B12" s="153"/>
      <c r="C12" s="256">
        <v>1215.5999999999999</v>
      </c>
      <c r="D12" s="256">
        <v>633.20000000000005</v>
      </c>
      <c r="E12" s="256">
        <v>1848.8</v>
      </c>
      <c r="F12" s="41"/>
      <c r="G12" s="256">
        <v>1361.4</v>
      </c>
      <c r="H12" s="256">
        <v>643.1</v>
      </c>
      <c r="I12" s="256">
        <v>2004.5</v>
      </c>
      <c r="J12" s="256"/>
      <c r="K12" s="256">
        <v>1274.3</v>
      </c>
      <c r="L12" s="256">
        <v>603.79999999999995</v>
      </c>
      <c r="M12" s="256">
        <v>1878.1</v>
      </c>
      <c r="N12" s="254"/>
      <c r="O12" s="256"/>
      <c r="P12" s="256"/>
      <c r="Q12" s="256"/>
      <c r="R12" s="208"/>
      <c r="S12" s="256">
        <v>3851.3</v>
      </c>
      <c r="T12" s="256">
        <v>1880.2</v>
      </c>
      <c r="U12" s="256">
        <v>5731.5</v>
      </c>
    </row>
    <row r="13" spans="1:21" s="3" customFormat="1">
      <c r="A13" s="95"/>
      <c r="B13" s="95"/>
      <c r="C13" s="257"/>
      <c r="D13" s="257"/>
      <c r="E13" s="257"/>
      <c r="F13" s="98"/>
      <c r="G13" s="257"/>
      <c r="H13" s="257"/>
      <c r="I13" s="257"/>
      <c r="J13" s="256"/>
      <c r="K13" s="257"/>
      <c r="L13" s="257"/>
      <c r="M13" s="257"/>
      <c r="N13" s="254"/>
      <c r="O13" s="257"/>
      <c r="P13" s="257"/>
      <c r="Q13" s="257"/>
      <c r="R13" s="208"/>
      <c r="S13" s="257"/>
      <c r="T13" s="257"/>
      <c r="U13" s="257"/>
    </row>
    <row r="14" spans="1:21" s="3" customFormat="1">
      <c r="A14" s="42"/>
      <c r="B14" s="152" t="s">
        <v>26</v>
      </c>
      <c r="C14" s="254">
        <v>378.2</v>
      </c>
      <c r="D14" s="254">
        <v>254.5</v>
      </c>
      <c r="E14" s="254">
        <v>632.70000000000005</v>
      </c>
      <c r="F14" s="41"/>
      <c r="G14" s="254">
        <v>351.9</v>
      </c>
      <c r="H14" s="254">
        <v>276.7</v>
      </c>
      <c r="I14" s="254">
        <v>628.6</v>
      </c>
      <c r="J14" s="256"/>
      <c r="K14" s="254">
        <v>357.8</v>
      </c>
      <c r="L14" s="254">
        <v>258.2</v>
      </c>
      <c r="M14" s="254">
        <v>616</v>
      </c>
      <c r="N14" s="254"/>
      <c r="O14" s="254"/>
      <c r="P14" s="254"/>
      <c r="Q14" s="254"/>
      <c r="R14" s="208"/>
      <c r="S14" s="254">
        <v>1087.9000000000001</v>
      </c>
      <c r="T14" s="254">
        <v>789.5</v>
      </c>
      <c r="U14" s="254">
        <v>1877.4</v>
      </c>
    </row>
    <row r="15" spans="1:21" s="3" customFormat="1">
      <c r="A15" s="42"/>
      <c r="B15" s="152" t="s">
        <v>25</v>
      </c>
      <c r="C15" s="254">
        <v>163.4</v>
      </c>
      <c r="D15" s="254">
        <v>148.5</v>
      </c>
      <c r="E15" s="254">
        <v>311.89999999999998</v>
      </c>
      <c r="F15" s="41"/>
      <c r="G15" s="254">
        <v>158.1</v>
      </c>
      <c r="H15" s="254">
        <v>169.4</v>
      </c>
      <c r="I15" s="254">
        <v>327.5</v>
      </c>
      <c r="J15" s="256"/>
      <c r="K15" s="254">
        <v>161.4</v>
      </c>
      <c r="L15" s="254">
        <v>145.6</v>
      </c>
      <c r="M15" s="254">
        <v>307</v>
      </c>
      <c r="N15" s="254"/>
      <c r="O15" s="254"/>
      <c r="P15" s="254"/>
      <c r="Q15" s="254"/>
      <c r="R15" s="208"/>
      <c r="S15" s="254">
        <v>482.9</v>
      </c>
      <c r="T15" s="254">
        <v>463.4</v>
      </c>
      <c r="U15" s="254">
        <v>946.3</v>
      </c>
    </row>
    <row r="16" spans="1:21" s="3" customFormat="1">
      <c r="A16" s="42"/>
      <c r="B16" s="152" t="s">
        <v>27</v>
      </c>
      <c r="C16" s="254">
        <v>171.6</v>
      </c>
      <c r="D16" s="254">
        <v>69</v>
      </c>
      <c r="E16" s="254">
        <v>240.6</v>
      </c>
      <c r="F16" s="41"/>
      <c r="G16" s="254">
        <v>199.3</v>
      </c>
      <c r="H16" s="254">
        <v>79.400000000000006</v>
      </c>
      <c r="I16" s="254">
        <v>278.7</v>
      </c>
      <c r="J16" s="256"/>
      <c r="K16" s="254">
        <v>191.8</v>
      </c>
      <c r="L16" s="254">
        <v>63.5</v>
      </c>
      <c r="M16" s="254">
        <v>255.3</v>
      </c>
      <c r="N16" s="254"/>
      <c r="O16" s="254"/>
      <c r="P16" s="254"/>
      <c r="Q16" s="254"/>
      <c r="R16" s="208"/>
      <c r="S16" s="254">
        <v>562.70000000000005</v>
      </c>
      <c r="T16" s="254">
        <v>211.9</v>
      </c>
      <c r="U16" s="254">
        <v>774.6</v>
      </c>
    </row>
    <row r="17" spans="1:21" s="3" customFormat="1">
      <c r="A17" s="42"/>
      <c r="B17" s="152" t="s">
        <v>49</v>
      </c>
      <c r="C17" s="254">
        <v>111.5</v>
      </c>
      <c r="D17" s="254">
        <v>170</v>
      </c>
      <c r="E17" s="254">
        <v>281.5</v>
      </c>
      <c r="F17" s="41"/>
      <c r="G17" s="254">
        <v>115.8</v>
      </c>
      <c r="H17" s="254">
        <v>181.1</v>
      </c>
      <c r="I17" s="254">
        <v>296.89999999999998</v>
      </c>
      <c r="J17" s="256"/>
      <c r="K17" s="254">
        <v>127.9</v>
      </c>
      <c r="L17" s="254">
        <v>178.8</v>
      </c>
      <c r="M17" s="254">
        <v>306.7</v>
      </c>
      <c r="N17" s="254"/>
      <c r="O17" s="254"/>
      <c r="P17" s="254"/>
      <c r="Q17" s="254"/>
      <c r="R17" s="208"/>
      <c r="S17" s="254">
        <v>355.2</v>
      </c>
      <c r="T17" s="254">
        <v>530</v>
      </c>
      <c r="U17" s="254">
        <v>885.2</v>
      </c>
    </row>
    <row r="18" spans="1:21" s="3" customFormat="1">
      <c r="A18" s="42"/>
      <c r="B18" s="152" t="s">
        <v>24</v>
      </c>
      <c r="C18" s="254">
        <v>23.7</v>
      </c>
      <c r="D18" s="254">
        <v>55.4</v>
      </c>
      <c r="E18" s="254">
        <v>79.099999999999994</v>
      </c>
      <c r="F18" s="41"/>
      <c r="G18" s="254">
        <v>35.1</v>
      </c>
      <c r="H18" s="254">
        <v>55.7</v>
      </c>
      <c r="I18" s="254">
        <v>90.8</v>
      </c>
      <c r="J18" s="256"/>
      <c r="K18" s="254">
        <v>44.8</v>
      </c>
      <c r="L18" s="254">
        <v>51.7</v>
      </c>
      <c r="M18" s="254">
        <v>96.5</v>
      </c>
      <c r="N18" s="254"/>
      <c r="O18" s="254"/>
      <c r="P18" s="254"/>
      <c r="Q18" s="254"/>
      <c r="R18" s="208"/>
      <c r="S18" s="254">
        <v>103.6</v>
      </c>
      <c r="T18" s="254">
        <v>162.9</v>
      </c>
      <c r="U18" s="254">
        <v>266.39999999999998</v>
      </c>
    </row>
    <row r="19" spans="1:21" s="3" customFormat="1">
      <c r="A19" s="42"/>
      <c r="B19" s="152" t="s">
        <v>56</v>
      </c>
      <c r="C19" s="254">
        <v>0</v>
      </c>
      <c r="D19" s="254">
        <v>14.6</v>
      </c>
      <c r="E19" s="254">
        <v>14.6</v>
      </c>
      <c r="F19" s="41"/>
      <c r="G19" s="254">
        <v>0</v>
      </c>
      <c r="H19" s="254">
        <v>13.6</v>
      </c>
      <c r="I19" s="254">
        <v>13.6</v>
      </c>
      <c r="J19" s="256"/>
      <c r="K19" s="254">
        <v>0</v>
      </c>
      <c r="L19" s="254">
        <v>14.3</v>
      </c>
      <c r="M19" s="254">
        <v>14.3</v>
      </c>
      <c r="N19" s="254"/>
      <c r="O19" s="254"/>
      <c r="P19" s="254"/>
      <c r="Q19" s="254"/>
      <c r="R19" s="208"/>
      <c r="S19" s="254">
        <v>0</v>
      </c>
      <c r="T19" s="254">
        <v>42.4</v>
      </c>
      <c r="U19" s="254">
        <v>42.4</v>
      </c>
    </row>
    <row r="20" spans="1:21" s="3" customFormat="1">
      <c r="A20" s="42"/>
      <c r="B20" s="152" t="s">
        <v>100</v>
      </c>
      <c r="C20" s="254">
        <v>37</v>
      </c>
      <c r="D20" s="254">
        <v>0</v>
      </c>
      <c r="E20" s="254">
        <v>37.1</v>
      </c>
      <c r="F20" s="41"/>
      <c r="G20" s="254">
        <v>46.7</v>
      </c>
      <c r="H20" s="254">
        <v>0.4</v>
      </c>
      <c r="I20" s="254">
        <v>47.1</v>
      </c>
      <c r="J20" s="256"/>
      <c r="K20" s="254">
        <v>40.299999999999997</v>
      </c>
      <c r="L20" s="254">
        <v>0.3</v>
      </c>
      <c r="M20" s="254">
        <v>40.6</v>
      </c>
      <c r="N20" s="254"/>
      <c r="O20" s="254"/>
      <c r="P20" s="254"/>
      <c r="Q20" s="254"/>
      <c r="R20" s="208"/>
      <c r="S20" s="254">
        <v>124.1</v>
      </c>
      <c r="T20" s="254">
        <v>0.7</v>
      </c>
      <c r="U20" s="254">
        <v>124.8</v>
      </c>
    </row>
    <row r="21" spans="1:21" s="3" customFormat="1">
      <c r="A21" s="42"/>
      <c r="B21" s="152" t="s">
        <v>117</v>
      </c>
      <c r="C21" s="254">
        <v>16.8</v>
      </c>
      <c r="D21" s="254">
        <v>2.6</v>
      </c>
      <c r="E21" s="254">
        <v>19.3</v>
      </c>
      <c r="F21" s="41"/>
      <c r="G21" s="254">
        <v>22.2</v>
      </c>
      <c r="H21" s="254">
        <v>2.5</v>
      </c>
      <c r="I21" s="254">
        <v>24.7</v>
      </c>
      <c r="J21" s="256"/>
      <c r="K21" s="254">
        <v>28.4</v>
      </c>
      <c r="L21" s="254">
        <v>1.9</v>
      </c>
      <c r="M21" s="254">
        <v>30.3</v>
      </c>
      <c r="N21" s="254"/>
      <c r="O21" s="254"/>
      <c r="P21" s="254"/>
      <c r="Q21" s="254"/>
      <c r="R21" s="208"/>
      <c r="S21" s="254">
        <v>67.400000000000006</v>
      </c>
      <c r="T21" s="254">
        <v>6.9</v>
      </c>
      <c r="U21" s="254">
        <v>74.3</v>
      </c>
    </row>
    <row r="22" spans="1:21" s="3" customFormat="1">
      <c r="A22" s="42"/>
      <c r="B22" s="152" t="s">
        <v>118</v>
      </c>
      <c r="C22" s="254">
        <v>24.4</v>
      </c>
      <c r="D22" s="254">
        <v>18.2</v>
      </c>
      <c r="E22" s="254">
        <v>42.6</v>
      </c>
      <c r="F22" s="41"/>
      <c r="G22" s="254">
        <v>24</v>
      </c>
      <c r="H22" s="254">
        <v>30.8</v>
      </c>
      <c r="I22" s="254">
        <v>54.8</v>
      </c>
      <c r="J22" s="256"/>
      <c r="K22" s="254">
        <v>29.1</v>
      </c>
      <c r="L22" s="254">
        <v>35.6</v>
      </c>
      <c r="M22" s="254">
        <v>64.7</v>
      </c>
      <c r="N22" s="254"/>
      <c r="O22" s="254"/>
      <c r="P22" s="254"/>
      <c r="Q22" s="254"/>
      <c r="R22" s="208"/>
      <c r="S22" s="254">
        <v>77.400000000000006</v>
      </c>
      <c r="T22" s="254">
        <v>84.7</v>
      </c>
      <c r="U22" s="254">
        <v>162.1</v>
      </c>
    </row>
    <row r="23" spans="1:21" s="3" customFormat="1">
      <c r="A23" s="42"/>
      <c r="B23" s="152" t="s">
        <v>104</v>
      </c>
      <c r="C23" s="255">
        <v>6.6</v>
      </c>
      <c r="D23" s="255">
        <v>59</v>
      </c>
      <c r="E23" s="255">
        <v>65.599999999999994</v>
      </c>
      <c r="F23" s="41"/>
      <c r="G23" s="255">
        <v>18.8</v>
      </c>
      <c r="H23" s="255">
        <v>2.9</v>
      </c>
      <c r="I23" s="255">
        <v>21.7</v>
      </c>
      <c r="J23" s="256"/>
      <c r="K23" s="255">
        <v>-2.2000000000000002</v>
      </c>
      <c r="L23" s="255">
        <v>35.4</v>
      </c>
      <c r="M23" s="255">
        <v>33.200000000000003</v>
      </c>
      <c r="N23" s="254"/>
      <c r="O23" s="255"/>
      <c r="P23" s="255"/>
      <c r="Q23" s="255"/>
      <c r="R23" s="208"/>
      <c r="S23" s="255">
        <v>23.1</v>
      </c>
      <c r="T23" s="255">
        <v>97.3</v>
      </c>
      <c r="U23" s="255">
        <v>120.4</v>
      </c>
    </row>
    <row r="24" spans="1:21" s="3" customFormat="1">
      <c r="A24" s="42" t="s">
        <v>58</v>
      </c>
      <c r="B24" s="153"/>
      <c r="C24" s="256">
        <v>933.2</v>
      </c>
      <c r="D24" s="256">
        <v>791.8</v>
      </c>
      <c r="E24" s="256">
        <v>1725</v>
      </c>
      <c r="F24" s="41"/>
      <c r="G24" s="256">
        <v>971.8</v>
      </c>
      <c r="H24" s="256">
        <v>812.5</v>
      </c>
      <c r="I24" s="256">
        <v>1784.3</v>
      </c>
      <c r="J24" s="256"/>
      <c r="K24" s="256">
        <v>979.3</v>
      </c>
      <c r="L24" s="256">
        <v>785.4</v>
      </c>
      <c r="M24" s="256">
        <v>1764.7</v>
      </c>
      <c r="N24" s="254"/>
      <c r="O24" s="256"/>
      <c r="P24" s="256"/>
      <c r="Q24" s="256"/>
      <c r="R24" s="208"/>
      <c r="S24" s="256">
        <v>2884.3</v>
      </c>
      <c r="T24" s="256">
        <v>2389.6</v>
      </c>
      <c r="U24" s="256">
        <v>5273.9</v>
      </c>
    </row>
    <row r="25" spans="1:21" s="3" customFormat="1">
      <c r="A25" s="95"/>
      <c r="B25" s="95"/>
      <c r="C25" s="257"/>
      <c r="D25" s="257"/>
      <c r="E25" s="257"/>
      <c r="F25" s="41"/>
      <c r="G25" s="257"/>
      <c r="H25" s="257"/>
      <c r="I25" s="257"/>
      <c r="J25" s="256"/>
      <c r="K25" s="257"/>
      <c r="L25" s="257"/>
      <c r="M25" s="257"/>
      <c r="N25" s="254"/>
      <c r="O25" s="257"/>
      <c r="P25" s="257"/>
      <c r="Q25" s="257"/>
      <c r="R25" s="208"/>
      <c r="S25" s="257"/>
      <c r="T25" s="257"/>
      <c r="U25" s="257"/>
    </row>
    <row r="26" spans="1:21" s="3" customFormat="1">
      <c r="A26" s="42"/>
      <c r="B26" s="152" t="s">
        <v>55</v>
      </c>
      <c r="C26" s="254">
        <v>262.10000000000002</v>
      </c>
      <c r="D26" s="254">
        <v>354.7</v>
      </c>
      <c r="E26" s="254">
        <v>616.79999999999995</v>
      </c>
      <c r="F26" s="41"/>
      <c r="G26" s="254">
        <v>304.89999999999998</v>
      </c>
      <c r="H26" s="254">
        <v>364.5</v>
      </c>
      <c r="I26" s="254">
        <v>669.4</v>
      </c>
      <c r="J26" s="256"/>
      <c r="K26" s="254">
        <v>310</v>
      </c>
      <c r="L26" s="254">
        <v>380.5</v>
      </c>
      <c r="M26" s="254">
        <v>690.5</v>
      </c>
      <c r="N26" s="254"/>
      <c r="O26" s="254"/>
      <c r="P26" s="254"/>
      <c r="Q26" s="254"/>
      <c r="R26" s="208"/>
      <c r="S26" s="254">
        <v>877.1</v>
      </c>
      <c r="T26" s="254">
        <v>1099.7</v>
      </c>
      <c r="U26" s="254">
        <v>1976.8</v>
      </c>
    </row>
    <row r="27" spans="1:21" s="3" customFormat="1">
      <c r="A27" s="42"/>
      <c r="B27" s="152" t="s">
        <v>22</v>
      </c>
      <c r="C27" s="254">
        <v>0.5</v>
      </c>
      <c r="D27" s="254">
        <v>52.2</v>
      </c>
      <c r="E27" s="254">
        <v>52.7</v>
      </c>
      <c r="F27" s="41"/>
      <c r="G27" s="473">
        <v>0</v>
      </c>
      <c r="H27" s="254">
        <v>47.5</v>
      </c>
      <c r="I27" s="254">
        <v>47.5</v>
      </c>
      <c r="J27" s="256"/>
      <c r="K27" s="473">
        <v>0</v>
      </c>
      <c r="L27" s="254">
        <v>44.3</v>
      </c>
      <c r="M27" s="254">
        <v>44.3</v>
      </c>
      <c r="N27" s="254"/>
      <c r="O27" s="254"/>
      <c r="P27" s="254"/>
      <c r="Q27" s="254"/>
      <c r="R27" s="208"/>
      <c r="S27" s="254">
        <v>0.4</v>
      </c>
      <c r="T27" s="254">
        <v>144.1</v>
      </c>
      <c r="U27" s="254">
        <v>144.4</v>
      </c>
    </row>
    <row r="28" spans="1:21" s="3" customFormat="1">
      <c r="A28" s="42"/>
      <c r="B28" s="152" t="s">
        <v>81</v>
      </c>
      <c r="C28" s="254">
        <v>25.2</v>
      </c>
      <c r="D28" s="254">
        <v>0</v>
      </c>
      <c r="E28" s="254">
        <v>25.2</v>
      </c>
      <c r="F28" s="41"/>
      <c r="G28" s="254">
        <v>12.5</v>
      </c>
      <c r="H28" s="254">
        <v>0</v>
      </c>
      <c r="I28" s="254">
        <v>12.5</v>
      </c>
      <c r="J28" s="256"/>
      <c r="K28" s="254">
        <v>6.2</v>
      </c>
      <c r="L28" s="254">
        <v>0</v>
      </c>
      <c r="M28" s="254">
        <v>6.2</v>
      </c>
      <c r="N28" s="254"/>
      <c r="O28" s="254"/>
      <c r="P28" s="254"/>
      <c r="Q28" s="254"/>
      <c r="R28" s="208"/>
      <c r="S28" s="254">
        <v>43.8</v>
      </c>
      <c r="T28" s="254">
        <v>0</v>
      </c>
      <c r="U28" s="254">
        <v>43.8</v>
      </c>
    </row>
    <row r="29" spans="1:21" s="3" customFormat="1">
      <c r="A29" s="42"/>
      <c r="B29" s="152" t="s">
        <v>82</v>
      </c>
      <c r="C29" s="254">
        <v>50.5</v>
      </c>
      <c r="D29" s="254">
        <v>19.2</v>
      </c>
      <c r="E29" s="254">
        <v>69.599999999999994</v>
      </c>
      <c r="F29" s="41"/>
      <c r="G29" s="254">
        <v>54.3</v>
      </c>
      <c r="H29" s="254">
        <v>25</v>
      </c>
      <c r="I29" s="254">
        <v>79.3</v>
      </c>
      <c r="J29" s="256"/>
      <c r="K29" s="254">
        <v>56.7</v>
      </c>
      <c r="L29" s="254">
        <v>24.3</v>
      </c>
      <c r="M29" s="254">
        <v>81</v>
      </c>
      <c r="N29" s="254"/>
      <c r="O29" s="254"/>
      <c r="P29" s="254"/>
      <c r="Q29" s="254"/>
      <c r="R29" s="208"/>
      <c r="S29" s="254">
        <v>161.5</v>
      </c>
      <c r="T29" s="254">
        <v>68.5</v>
      </c>
      <c r="U29" s="254">
        <v>229.9</v>
      </c>
    </row>
    <row r="30" spans="1:21" s="3" customFormat="1">
      <c r="A30" s="42"/>
      <c r="B30" s="152" t="s">
        <v>105</v>
      </c>
      <c r="C30" s="255">
        <v>0</v>
      </c>
      <c r="D30" s="255">
        <v>-0.1</v>
      </c>
      <c r="E30" s="255">
        <v>-0.1</v>
      </c>
      <c r="F30" s="41"/>
      <c r="G30" s="255">
        <v>0</v>
      </c>
      <c r="H30" s="255">
        <v>-0.6</v>
      </c>
      <c r="I30" s="255">
        <v>-0.6</v>
      </c>
      <c r="J30" s="256"/>
      <c r="K30" s="255">
        <v>0</v>
      </c>
      <c r="L30" s="255">
        <v>-0.2</v>
      </c>
      <c r="M30" s="255">
        <v>-0.2</v>
      </c>
      <c r="N30" s="254"/>
      <c r="O30" s="255"/>
      <c r="P30" s="255"/>
      <c r="Q30" s="255"/>
      <c r="R30" s="208"/>
      <c r="S30" s="255">
        <v>0</v>
      </c>
      <c r="T30" s="255">
        <v>-0.9</v>
      </c>
      <c r="U30" s="255">
        <v>-0.9</v>
      </c>
    </row>
    <row r="31" spans="1:21" s="3" customFormat="1" ht="12" customHeight="1">
      <c r="A31" s="42" t="s">
        <v>23</v>
      </c>
      <c r="B31" s="153"/>
      <c r="C31" s="256">
        <v>338.2</v>
      </c>
      <c r="D31" s="256">
        <v>426</v>
      </c>
      <c r="E31" s="256">
        <v>764.2</v>
      </c>
      <c r="F31" s="41"/>
      <c r="G31" s="256">
        <v>371.7</v>
      </c>
      <c r="H31" s="256">
        <v>436.4</v>
      </c>
      <c r="I31" s="256">
        <v>808.1</v>
      </c>
      <c r="J31" s="256"/>
      <c r="K31" s="256">
        <v>372.8</v>
      </c>
      <c r="L31" s="256">
        <v>449</v>
      </c>
      <c r="M31" s="256">
        <v>821.8</v>
      </c>
      <c r="N31" s="254"/>
      <c r="O31" s="256"/>
      <c r="P31" s="256"/>
      <c r="Q31" s="256"/>
      <c r="R31" s="208"/>
      <c r="S31" s="256">
        <v>1082.7</v>
      </c>
      <c r="T31" s="256">
        <v>1311.4</v>
      </c>
      <c r="U31" s="256">
        <v>2394.1</v>
      </c>
    </row>
    <row r="32" spans="1:21" s="3" customFormat="1">
      <c r="A32" s="154"/>
      <c r="B32" s="153"/>
      <c r="C32" s="256"/>
      <c r="D32" s="256"/>
      <c r="E32" s="256"/>
      <c r="F32" s="41"/>
      <c r="G32" s="256"/>
      <c r="H32" s="256"/>
      <c r="I32" s="256"/>
      <c r="J32" s="256"/>
      <c r="K32" s="256"/>
      <c r="L32" s="256"/>
      <c r="M32" s="256"/>
      <c r="N32" s="254"/>
      <c r="O32" s="256"/>
      <c r="P32" s="256"/>
      <c r="Q32" s="256"/>
      <c r="R32" s="208"/>
      <c r="S32" s="256"/>
      <c r="T32" s="256"/>
      <c r="U32" s="256"/>
    </row>
    <row r="33" spans="1:21" s="3" customFormat="1">
      <c r="A33" s="42"/>
      <c r="B33" s="152" t="s">
        <v>51</v>
      </c>
      <c r="C33" s="254">
        <v>214.2</v>
      </c>
      <c r="D33" s="254">
        <v>300.8</v>
      </c>
      <c r="E33" s="254">
        <v>515</v>
      </c>
      <c r="F33" s="41"/>
      <c r="G33" s="254">
        <v>214.7</v>
      </c>
      <c r="H33" s="254">
        <v>314.7</v>
      </c>
      <c r="I33" s="254">
        <v>529.4</v>
      </c>
      <c r="J33" s="256"/>
      <c r="K33" s="254">
        <v>234</v>
      </c>
      <c r="L33" s="254">
        <v>292.7</v>
      </c>
      <c r="M33" s="254">
        <v>526.70000000000005</v>
      </c>
      <c r="N33" s="254"/>
      <c r="O33" s="254"/>
      <c r="P33" s="254"/>
      <c r="Q33" s="254"/>
      <c r="R33" s="208"/>
      <c r="S33" s="254">
        <v>663</v>
      </c>
      <c r="T33" s="254">
        <v>908.1</v>
      </c>
      <c r="U33" s="254">
        <v>1571.1</v>
      </c>
    </row>
    <row r="34" spans="1:21" s="3" customFormat="1">
      <c r="A34" s="42"/>
      <c r="B34" s="152" t="s">
        <v>93</v>
      </c>
      <c r="C34" s="254">
        <v>11.4</v>
      </c>
      <c r="D34" s="254">
        <v>22.1</v>
      </c>
      <c r="E34" s="254">
        <v>33.4</v>
      </c>
      <c r="F34" s="41"/>
      <c r="G34" s="254">
        <v>12.2</v>
      </c>
      <c r="H34" s="254">
        <v>20.7</v>
      </c>
      <c r="I34" s="254">
        <v>32.9</v>
      </c>
      <c r="J34" s="256"/>
      <c r="K34" s="254">
        <v>11</v>
      </c>
      <c r="L34" s="254">
        <v>20.6</v>
      </c>
      <c r="M34" s="254">
        <v>31.6</v>
      </c>
      <c r="N34" s="254"/>
      <c r="O34" s="254"/>
      <c r="P34" s="254"/>
      <c r="Q34" s="254"/>
      <c r="R34" s="208"/>
      <c r="S34" s="254">
        <v>34.6</v>
      </c>
      <c r="T34" s="254">
        <v>63.3</v>
      </c>
      <c r="U34" s="254">
        <v>97.9</v>
      </c>
    </row>
    <row r="35" spans="1:21" s="3" customFormat="1">
      <c r="A35" s="42"/>
      <c r="B35" s="152" t="s">
        <v>86</v>
      </c>
      <c r="C35" s="254">
        <v>83.7</v>
      </c>
      <c r="D35" s="254">
        <v>32.200000000000003</v>
      </c>
      <c r="E35" s="254">
        <v>115.9</v>
      </c>
      <c r="F35" s="41"/>
      <c r="G35" s="254">
        <v>103.8</v>
      </c>
      <c r="H35" s="254">
        <v>33.6</v>
      </c>
      <c r="I35" s="254">
        <v>137.4</v>
      </c>
      <c r="J35" s="256"/>
      <c r="K35" s="254">
        <v>92.7</v>
      </c>
      <c r="L35" s="254">
        <v>32.200000000000003</v>
      </c>
      <c r="M35" s="254">
        <v>124.9</v>
      </c>
      <c r="N35" s="254"/>
      <c r="O35" s="254"/>
      <c r="P35" s="254"/>
      <c r="Q35" s="254"/>
      <c r="R35" s="208"/>
      <c r="S35" s="254">
        <v>280.2</v>
      </c>
      <c r="T35" s="254">
        <v>97.9</v>
      </c>
      <c r="U35" s="254">
        <v>378.1</v>
      </c>
    </row>
    <row r="36" spans="1:21" s="3" customFormat="1">
      <c r="A36" s="42"/>
      <c r="B36" s="152" t="s">
        <v>108</v>
      </c>
      <c r="C36" s="254">
        <v>4.8</v>
      </c>
      <c r="D36" s="254">
        <v>9.1999999999999993</v>
      </c>
      <c r="E36" s="254">
        <v>14.1</v>
      </c>
      <c r="F36" s="41"/>
      <c r="G36" s="254">
        <v>5</v>
      </c>
      <c r="H36" s="254">
        <v>10.199999999999999</v>
      </c>
      <c r="I36" s="254">
        <v>15.2</v>
      </c>
      <c r="J36" s="256"/>
      <c r="K36" s="254">
        <v>5.0999999999999996</v>
      </c>
      <c r="L36" s="254">
        <v>11.1</v>
      </c>
      <c r="M36" s="254">
        <v>16.2</v>
      </c>
      <c r="N36" s="254"/>
      <c r="O36" s="254"/>
      <c r="P36" s="254"/>
      <c r="Q36" s="254"/>
      <c r="R36" s="208"/>
      <c r="S36" s="254">
        <v>14.9</v>
      </c>
      <c r="T36" s="254">
        <v>30.5</v>
      </c>
      <c r="U36" s="254">
        <v>45.5</v>
      </c>
    </row>
    <row r="37" spans="1:21" s="3" customFormat="1">
      <c r="A37" s="42"/>
      <c r="B37" s="152" t="s">
        <v>106</v>
      </c>
      <c r="C37" s="255">
        <v>12</v>
      </c>
      <c r="D37" s="255">
        <v>3.6</v>
      </c>
      <c r="E37" s="255">
        <v>15.6</v>
      </c>
      <c r="F37" s="41"/>
      <c r="G37" s="255">
        <v>12.3</v>
      </c>
      <c r="H37" s="255">
        <v>4.0999999999999996</v>
      </c>
      <c r="I37" s="255">
        <v>16.399999999999999</v>
      </c>
      <c r="J37" s="256"/>
      <c r="K37" s="255">
        <v>12.5</v>
      </c>
      <c r="L37" s="255">
        <v>3.7</v>
      </c>
      <c r="M37" s="255">
        <v>16.3</v>
      </c>
      <c r="N37" s="254"/>
      <c r="O37" s="255"/>
      <c r="P37" s="255"/>
      <c r="Q37" s="255"/>
      <c r="R37" s="208"/>
      <c r="S37" s="255">
        <v>36.9</v>
      </c>
      <c r="T37" s="255">
        <v>11.4</v>
      </c>
      <c r="U37" s="255">
        <v>48.3</v>
      </c>
    </row>
    <row r="38" spans="1:21" s="3" customFormat="1">
      <c r="A38" s="42" t="s">
        <v>21</v>
      </c>
      <c r="B38" s="153"/>
      <c r="C38" s="256">
        <v>326.10000000000002</v>
      </c>
      <c r="D38" s="256">
        <v>367.8</v>
      </c>
      <c r="E38" s="256">
        <v>693.9</v>
      </c>
      <c r="F38" s="41"/>
      <c r="G38" s="256">
        <v>348.1</v>
      </c>
      <c r="H38" s="256">
        <v>383.2</v>
      </c>
      <c r="I38" s="256">
        <v>731.3</v>
      </c>
      <c r="J38" s="256"/>
      <c r="K38" s="256">
        <v>355.3</v>
      </c>
      <c r="L38" s="256">
        <v>360.3</v>
      </c>
      <c r="M38" s="256">
        <v>715.6</v>
      </c>
      <c r="N38" s="254"/>
      <c r="O38" s="256"/>
      <c r="P38" s="256"/>
      <c r="Q38" s="256"/>
      <c r="R38" s="208"/>
      <c r="S38" s="256">
        <v>1029.5</v>
      </c>
      <c r="T38" s="256">
        <v>1111.4000000000001</v>
      </c>
      <c r="U38" s="256">
        <v>2140.9</v>
      </c>
    </row>
    <row r="39" spans="1:21" s="3" customFormat="1">
      <c r="A39" s="95"/>
      <c r="B39" s="95"/>
      <c r="C39" s="257"/>
      <c r="D39" s="257"/>
      <c r="E39" s="257"/>
      <c r="F39" s="41"/>
      <c r="G39" s="257"/>
      <c r="H39" s="257"/>
      <c r="I39" s="257"/>
      <c r="J39" s="256"/>
      <c r="K39" s="257"/>
      <c r="L39" s="257"/>
      <c r="M39" s="257"/>
      <c r="N39" s="254"/>
      <c r="O39" s="257"/>
      <c r="P39" s="257"/>
      <c r="Q39" s="257"/>
      <c r="R39" s="208"/>
      <c r="S39" s="257"/>
      <c r="T39" s="257"/>
      <c r="U39" s="257"/>
    </row>
    <row r="40" spans="1:21" s="3" customFormat="1">
      <c r="A40" s="42"/>
      <c r="B40" s="152" t="s">
        <v>20</v>
      </c>
      <c r="C40" s="254">
        <v>0</v>
      </c>
      <c r="D40" s="254">
        <v>18.100000000000001</v>
      </c>
      <c r="E40" s="254">
        <v>18.100000000000001</v>
      </c>
      <c r="F40" s="41"/>
      <c r="G40" s="254">
        <v>0</v>
      </c>
      <c r="H40" s="254">
        <v>18.2</v>
      </c>
      <c r="I40" s="254">
        <v>18.2</v>
      </c>
      <c r="J40" s="256"/>
      <c r="K40" s="254">
        <v>0</v>
      </c>
      <c r="L40" s="254">
        <v>19.399999999999999</v>
      </c>
      <c r="M40" s="254">
        <v>19.399999999999999</v>
      </c>
      <c r="N40" s="254"/>
      <c r="O40" s="254"/>
      <c r="P40" s="254"/>
      <c r="Q40" s="254"/>
      <c r="R40" s="208"/>
      <c r="S40" s="254">
        <v>0</v>
      </c>
      <c r="T40" s="254">
        <v>55.8</v>
      </c>
      <c r="U40" s="254">
        <v>55.8</v>
      </c>
    </row>
    <row r="41" spans="1:21" s="3" customFormat="1">
      <c r="A41" s="42"/>
      <c r="B41" s="152" t="s">
        <v>92</v>
      </c>
      <c r="C41" s="255">
        <v>28.8</v>
      </c>
      <c r="D41" s="255">
        <v>24.1</v>
      </c>
      <c r="E41" s="255">
        <v>52.9</v>
      </c>
      <c r="F41" s="41"/>
      <c r="G41" s="255">
        <v>23</v>
      </c>
      <c r="H41" s="255">
        <v>16.8</v>
      </c>
      <c r="I41" s="255">
        <v>39.799999999999997</v>
      </c>
      <c r="J41" s="256"/>
      <c r="K41" s="255">
        <v>25.1</v>
      </c>
      <c r="L41" s="255">
        <v>17.7</v>
      </c>
      <c r="M41" s="255">
        <v>42.7</v>
      </c>
      <c r="N41" s="254"/>
      <c r="O41" s="255"/>
      <c r="P41" s="255"/>
      <c r="Q41" s="255"/>
      <c r="R41" s="36"/>
      <c r="S41" s="255">
        <v>77</v>
      </c>
      <c r="T41" s="255">
        <v>58.1</v>
      </c>
      <c r="U41" s="255">
        <v>135.1</v>
      </c>
    </row>
    <row r="42" spans="1:21" s="3" customFormat="1">
      <c r="A42" s="42" t="s">
        <v>59</v>
      </c>
      <c r="B42" s="153"/>
      <c r="C42" s="256">
        <v>28.8</v>
      </c>
      <c r="D42" s="256">
        <v>42.2</v>
      </c>
      <c r="E42" s="256">
        <v>71</v>
      </c>
      <c r="F42" s="41"/>
      <c r="G42" s="256">
        <v>23</v>
      </c>
      <c r="H42" s="256">
        <v>35</v>
      </c>
      <c r="I42" s="256">
        <v>58</v>
      </c>
      <c r="J42" s="256"/>
      <c r="K42" s="256">
        <v>25.2</v>
      </c>
      <c r="L42" s="256">
        <v>36.9</v>
      </c>
      <c r="M42" s="256">
        <v>62.1</v>
      </c>
      <c r="N42" s="254"/>
      <c r="O42" s="256"/>
      <c r="P42" s="256"/>
      <c r="Q42" s="256"/>
      <c r="R42" s="151"/>
      <c r="S42" s="256">
        <v>77.099999999999994</v>
      </c>
      <c r="T42" s="256">
        <v>113.7</v>
      </c>
      <c r="U42" s="256">
        <v>190.8</v>
      </c>
    </row>
    <row r="43" spans="1:21" s="3" customFormat="1">
      <c r="A43" s="42"/>
      <c r="B43" s="152"/>
      <c r="C43" s="254"/>
      <c r="D43" s="254"/>
      <c r="E43" s="254"/>
      <c r="F43" s="41"/>
      <c r="G43" s="254"/>
      <c r="H43" s="254"/>
      <c r="I43" s="254"/>
      <c r="J43" s="256"/>
      <c r="K43" s="254"/>
      <c r="L43" s="254"/>
      <c r="M43" s="254"/>
      <c r="N43" s="41"/>
      <c r="O43" s="254"/>
      <c r="P43" s="254"/>
      <c r="Q43" s="254"/>
      <c r="R43" s="41"/>
      <c r="S43" s="254"/>
      <c r="T43" s="254"/>
      <c r="U43" s="254"/>
    </row>
    <row r="44" spans="1:21" s="3" customFormat="1">
      <c r="A44" s="10" t="s">
        <v>30</v>
      </c>
      <c r="B44" s="158"/>
      <c r="C44" s="256">
        <v>2841.9</v>
      </c>
      <c r="D44" s="256">
        <v>2261</v>
      </c>
      <c r="E44" s="256">
        <v>5102.8999999999996</v>
      </c>
      <c r="F44" s="157"/>
      <c r="G44" s="256">
        <v>3076</v>
      </c>
      <c r="H44" s="256">
        <v>2310.1999999999998</v>
      </c>
      <c r="I44" s="256">
        <v>5386.2</v>
      </c>
      <c r="J44" s="157"/>
      <c r="K44" s="256">
        <v>3006.9</v>
      </c>
      <c r="L44" s="256">
        <v>2235.4</v>
      </c>
      <c r="M44" s="256">
        <v>5242.3</v>
      </c>
      <c r="N44" s="157"/>
      <c r="O44" s="256"/>
      <c r="P44" s="256"/>
      <c r="Q44" s="256"/>
      <c r="R44" s="157"/>
      <c r="S44" s="256">
        <v>8924.9</v>
      </c>
      <c r="T44" s="256">
        <v>6806.3</v>
      </c>
      <c r="U44" s="256">
        <v>15731.2</v>
      </c>
    </row>
    <row r="45" spans="1:21" s="3" customFormat="1">
      <c r="A45" s="10"/>
      <c r="B45" s="158"/>
      <c r="C45" s="256"/>
      <c r="D45" s="256"/>
      <c r="E45" s="256"/>
      <c r="F45" s="157"/>
      <c r="G45" s="256"/>
      <c r="H45" s="256"/>
      <c r="I45" s="256"/>
      <c r="J45" s="157"/>
      <c r="K45" s="256"/>
      <c r="L45" s="256"/>
      <c r="M45" s="256"/>
      <c r="N45" s="157"/>
      <c r="O45" s="256"/>
      <c r="P45" s="256"/>
      <c r="Q45" s="256"/>
      <c r="R45" s="157"/>
      <c r="S45" s="256"/>
      <c r="T45" s="256"/>
      <c r="U45" s="256"/>
    </row>
    <row r="46" spans="1:21" s="3" customFormat="1">
      <c r="A46" s="10"/>
      <c r="B46" s="448" t="s">
        <v>159</v>
      </c>
      <c r="C46" s="254">
        <v>186.6</v>
      </c>
      <c r="D46" s="254">
        <v>168.1</v>
      </c>
      <c r="E46" s="254">
        <v>354.7</v>
      </c>
      <c r="F46" s="41"/>
      <c r="G46" s="254">
        <v>191.9</v>
      </c>
      <c r="H46" s="254">
        <v>183.8</v>
      </c>
      <c r="I46" s="254">
        <v>375.8</v>
      </c>
      <c r="J46" s="256"/>
      <c r="K46" s="254">
        <v>216.1</v>
      </c>
      <c r="L46" s="254">
        <v>196.2</v>
      </c>
      <c r="M46" s="254">
        <v>412.3</v>
      </c>
      <c r="N46" s="254"/>
      <c r="O46" s="254"/>
      <c r="P46" s="254"/>
      <c r="Q46" s="254"/>
      <c r="R46" s="208"/>
      <c r="S46" s="254">
        <v>594.6</v>
      </c>
      <c r="T46" s="254">
        <v>548.20000000000005</v>
      </c>
      <c r="U46" s="254">
        <v>1142.8</v>
      </c>
    </row>
    <row r="47" spans="1:21" s="302" customFormat="1">
      <c r="A47" s="301"/>
      <c r="B47" s="448" t="s">
        <v>160</v>
      </c>
      <c r="C47" s="255">
        <v>108.3</v>
      </c>
      <c r="D47" s="255">
        <v>35.799999999999997</v>
      </c>
      <c r="E47" s="255">
        <v>144.30000000000001</v>
      </c>
      <c r="F47" s="41"/>
      <c r="G47" s="255">
        <v>129.4</v>
      </c>
      <c r="H47" s="255">
        <v>38.4</v>
      </c>
      <c r="I47" s="255">
        <v>167.9</v>
      </c>
      <c r="J47" s="256"/>
      <c r="K47" s="255">
        <v>88.9</v>
      </c>
      <c r="L47" s="255">
        <v>29.1</v>
      </c>
      <c r="M47" s="255">
        <v>118</v>
      </c>
      <c r="N47" s="254"/>
      <c r="O47" s="254"/>
      <c r="P47" s="254"/>
      <c r="Q47" s="254"/>
      <c r="R47" s="208"/>
      <c r="S47" s="255">
        <v>326.60000000000002</v>
      </c>
      <c r="T47" s="255">
        <v>103.7</v>
      </c>
      <c r="U47" s="255">
        <v>430.3</v>
      </c>
    </row>
    <row r="48" spans="1:21" s="302" customFormat="1">
      <c r="A48" s="301"/>
      <c r="B48" s="448"/>
      <c r="C48" s="254"/>
      <c r="D48" s="254"/>
      <c r="E48" s="254"/>
      <c r="F48" s="41"/>
      <c r="G48" s="254"/>
      <c r="H48" s="254"/>
      <c r="I48" s="254"/>
      <c r="J48" s="256"/>
      <c r="K48" s="254"/>
      <c r="L48" s="254"/>
      <c r="M48" s="254"/>
      <c r="N48" s="254"/>
      <c r="O48" s="254"/>
      <c r="P48" s="254"/>
      <c r="Q48" s="254"/>
      <c r="R48" s="208"/>
      <c r="S48" s="254"/>
      <c r="T48" s="254"/>
      <c r="U48" s="254"/>
    </row>
    <row r="49" spans="1:23" s="3" customFormat="1">
      <c r="A49" s="10" t="s">
        <v>31</v>
      </c>
      <c r="B49" s="158"/>
      <c r="C49" s="259">
        <v>295.2</v>
      </c>
      <c r="D49" s="259">
        <v>203.9</v>
      </c>
      <c r="E49" s="259">
        <v>499.1</v>
      </c>
      <c r="F49" s="157"/>
      <c r="G49" s="259">
        <v>321.3</v>
      </c>
      <c r="H49" s="259">
        <v>222.2</v>
      </c>
      <c r="I49" s="259">
        <v>543.5</v>
      </c>
      <c r="J49" s="157"/>
      <c r="K49" s="259">
        <v>305</v>
      </c>
      <c r="L49" s="259">
        <v>225.3</v>
      </c>
      <c r="M49" s="259">
        <v>530.29999999999995</v>
      </c>
      <c r="N49" s="157"/>
      <c r="O49" s="259"/>
      <c r="P49" s="259"/>
      <c r="Q49" s="259"/>
      <c r="R49" s="157"/>
      <c r="S49" s="259">
        <v>921.2</v>
      </c>
      <c r="T49" s="259">
        <v>651.9</v>
      </c>
      <c r="U49" s="259">
        <v>1573.1</v>
      </c>
    </row>
    <row r="50" spans="1:23" s="3" customFormat="1">
      <c r="A50" s="42"/>
      <c r="B50" s="158"/>
      <c r="C50" s="258"/>
      <c r="D50" s="258"/>
      <c r="E50" s="258"/>
      <c r="F50" s="157"/>
      <c r="G50" s="258"/>
      <c r="H50" s="258"/>
      <c r="I50" s="258"/>
      <c r="J50" s="157"/>
      <c r="K50" s="258"/>
      <c r="L50" s="258"/>
      <c r="M50" s="258"/>
      <c r="N50" s="157"/>
      <c r="O50" s="258"/>
      <c r="P50" s="258"/>
      <c r="Q50" s="258"/>
      <c r="R50" s="157"/>
      <c r="S50" s="258"/>
      <c r="T50" s="258"/>
      <c r="U50" s="258"/>
    </row>
    <row r="51" spans="1:23" s="3" customFormat="1">
      <c r="A51" s="10"/>
      <c r="B51" s="158"/>
      <c r="C51" s="258"/>
      <c r="D51" s="258"/>
      <c r="E51" s="258"/>
      <c r="F51" s="157"/>
      <c r="G51" s="258"/>
      <c r="H51" s="258"/>
      <c r="I51" s="258"/>
      <c r="J51" s="157"/>
      <c r="K51" s="258"/>
      <c r="L51" s="258"/>
      <c r="M51" s="258"/>
      <c r="O51" s="258"/>
      <c r="P51" s="258"/>
      <c r="Q51" s="258"/>
      <c r="S51" s="258"/>
      <c r="T51" s="258"/>
      <c r="U51" s="258"/>
    </row>
    <row r="52" spans="1:23" s="3" customFormat="1">
      <c r="A52" s="430"/>
      <c r="B52" s="431"/>
      <c r="C52" s="432"/>
      <c r="D52" s="432"/>
      <c r="E52" s="432"/>
      <c r="F52" s="433"/>
      <c r="G52" s="432"/>
      <c r="H52" s="432"/>
      <c r="I52" s="432"/>
      <c r="J52" s="433"/>
      <c r="K52" s="432"/>
      <c r="L52" s="432"/>
      <c r="M52" s="432"/>
      <c r="N52" s="434"/>
      <c r="O52" s="432"/>
      <c r="P52" s="432"/>
      <c r="Q52" s="432"/>
      <c r="R52" s="434"/>
      <c r="S52" s="432"/>
      <c r="T52" s="432"/>
      <c r="U52" s="432"/>
    </row>
    <row r="53" spans="1:23" s="3" customFormat="1" ht="13.5" thickBot="1">
      <c r="A53" s="435" t="s">
        <v>84</v>
      </c>
      <c r="B53" s="210"/>
      <c r="C53" s="260">
        <v>3137.1</v>
      </c>
      <c r="D53" s="260">
        <v>2464.9</v>
      </c>
      <c r="E53" s="260">
        <v>5602</v>
      </c>
      <c r="F53" s="159"/>
      <c r="G53" s="260">
        <v>3397.3</v>
      </c>
      <c r="H53" s="260">
        <v>2532.4</v>
      </c>
      <c r="I53" s="260">
        <v>5929.7</v>
      </c>
      <c r="J53" s="159"/>
      <c r="K53" s="260">
        <v>3311.9</v>
      </c>
      <c r="L53" s="260">
        <v>2460.6999999999998</v>
      </c>
      <c r="M53" s="260">
        <v>5772.6</v>
      </c>
      <c r="N53" s="159"/>
      <c r="O53" s="260"/>
      <c r="P53" s="260"/>
      <c r="Q53" s="260"/>
      <c r="R53" s="159"/>
      <c r="S53" s="260">
        <v>9846.1</v>
      </c>
      <c r="T53" s="260">
        <v>7458.2</v>
      </c>
      <c r="U53" s="260">
        <v>17304.3</v>
      </c>
    </row>
    <row r="54" spans="1:23">
      <c r="A54" s="30"/>
      <c r="B54" s="155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</row>
    <row r="55" spans="1:23">
      <c r="A55" s="142" t="s">
        <v>157</v>
      </c>
      <c r="C55" s="1"/>
      <c r="D55" s="1"/>
      <c r="E55" s="1"/>
      <c r="F55" s="1"/>
      <c r="J55" s="1"/>
      <c r="N55" s="1"/>
      <c r="O55" s="1"/>
      <c r="P55" s="1"/>
      <c r="Q55" s="1"/>
      <c r="V55" s="3"/>
      <c r="W55" s="3"/>
    </row>
    <row r="56" spans="1:23">
      <c r="A56" s="142"/>
      <c r="C56" s="1"/>
      <c r="D56" s="1"/>
      <c r="E56" s="1"/>
      <c r="F56" s="1"/>
      <c r="J56" s="1"/>
      <c r="N56" s="1"/>
      <c r="O56" s="1"/>
      <c r="P56" s="1"/>
      <c r="Q56" s="1"/>
      <c r="V56" s="3"/>
      <c r="W56" s="3"/>
    </row>
    <row r="57" spans="1:23">
      <c r="A57" s="298" t="s">
        <v>122</v>
      </c>
      <c r="B57" s="155"/>
      <c r="C57" s="157"/>
      <c r="D57" s="157"/>
      <c r="E57" s="157"/>
      <c r="F57" s="157"/>
      <c r="G57" s="156"/>
      <c r="H57" s="157"/>
      <c r="I57" s="157"/>
      <c r="J57" s="157"/>
      <c r="K57" s="157"/>
      <c r="L57" s="156"/>
      <c r="M57" s="156"/>
      <c r="N57" s="156"/>
      <c r="O57" s="156"/>
      <c r="P57" s="156"/>
      <c r="Q57" s="156"/>
      <c r="R57" s="157"/>
      <c r="S57" s="157"/>
      <c r="T57" s="157"/>
      <c r="U57" s="157"/>
      <c r="V57" s="157"/>
      <c r="W57" s="157"/>
    </row>
    <row r="58" spans="1:23">
      <c r="A58" s="142"/>
      <c r="B58" s="152"/>
      <c r="C58" s="42"/>
      <c r="D58" s="42"/>
      <c r="E58" s="42"/>
      <c r="F58" s="42"/>
      <c r="G58" s="42"/>
      <c r="H58" s="42"/>
      <c r="I58" s="42"/>
      <c r="J58" s="42"/>
      <c r="K58" s="89"/>
      <c r="L58" s="90"/>
      <c r="M58" s="89"/>
      <c r="N58" s="42"/>
      <c r="O58" s="223"/>
      <c r="P58" s="224"/>
      <c r="Q58" s="223"/>
      <c r="R58" s="42"/>
      <c r="S58" s="42"/>
      <c r="T58" s="42"/>
      <c r="U58" s="42"/>
    </row>
    <row r="59" spans="1:23">
      <c r="A59" s="142"/>
      <c r="B59" s="142"/>
      <c r="C59" s="42"/>
      <c r="D59" s="42"/>
      <c r="E59" s="42"/>
      <c r="F59" s="42"/>
      <c r="G59" s="42"/>
      <c r="H59" s="42"/>
      <c r="I59" s="42"/>
      <c r="J59" s="42"/>
      <c r="K59" s="89"/>
      <c r="L59" s="90"/>
      <c r="M59" s="89"/>
      <c r="N59" s="42"/>
      <c r="O59" s="223"/>
      <c r="P59" s="224"/>
      <c r="Q59" s="223"/>
      <c r="R59" s="42"/>
      <c r="S59" s="42"/>
      <c r="T59" s="42"/>
      <c r="U59" s="42"/>
    </row>
    <row r="60" spans="1:23">
      <c r="A60" s="142"/>
      <c r="B60" s="142"/>
      <c r="C60" s="42"/>
      <c r="D60" s="42"/>
      <c r="E60" s="42"/>
      <c r="F60" s="42"/>
      <c r="G60" s="42"/>
      <c r="H60" s="42"/>
      <c r="I60" s="42"/>
      <c r="J60" s="42"/>
      <c r="K60" s="89"/>
      <c r="L60" s="90"/>
      <c r="M60" s="89"/>
      <c r="N60" s="42"/>
      <c r="O60" s="223"/>
      <c r="P60" s="224"/>
      <c r="Q60" s="223"/>
      <c r="R60" s="42"/>
      <c r="S60" s="42"/>
      <c r="T60" s="42"/>
      <c r="U60" s="42"/>
    </row>
  </sheetData>
  <sheetProtection formatCells="0" formatColumns="0" formatRows="0" insertColumns="0" insertRows="0"/>
  <pageMargins left="0.48" right="0.36" top="0.81" bottom="0.41" header="0.3" footer="0.3"/>
  <pageSetup scale="61" orientation="landscape" r:id="rId1"/>
  <headerFooter>
    <oddHeader>&amp;L&amp;"Arial,Bold"&amp;8Investor Relations
Philip Johnson (317)655-6874
Ilissa Rassner (317)651-2965
Travis Coy (317)277-3666&amp;C&amp;"Arial,Bold"&amp;12Eli Lilly and Company
Product Revenue Report
2013 - Revised Format&amp;R&amp;"Arial,Bold"&amp;12LLY</oddHeader>
    <oddFooter>&amp;L&amp;8Numbers may not add due to rounding
Page &amp;P of &amp;N pages of financial data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2:W61"/>
  <sheetViews>
    <sheetView showGridLines="0" topLeftCell="L1" zoomScaleNormal="100" workbookViewId="0">
      <selection activeCell="AA18" sqref="AA18"/>
    </sheetView>
  </sheetViews>
  <sheetFormatPr defaultRowHeight="12.75"/>
  <cols>
    <col min="1" max="1" width="9.140625" style="1"/>
    <col min="2" max="2" width="35.5703125" style="1" customWidth="1"/>
    <col min="3" max="5" width="10" style="3" bestFit="1" customWidth="1"/>
    <col min="6" max="6" width="3.7109375" style="3" customWidth="1"/>
    <col min="7" max="9" width="10" style="1" bestFit="1" customWidth="1"/>
    <col min="10" max="10" width="3.7109375" style="3" customWidth="1"/>
    <col min="11" max="11" width="9.5703125" style="1" customWidth="1"/>
    <col min="12" max="12" width="11" style="1" customWidth="1"/>
    <col min="13" max="13" width="10.5703125" style="1" customWidth="1"/>
    <col min="14" max="14" width="3.7109375" style="3" customWidth="1"/>
    <col min="15" max="17" width="10" style="3" customWidth="1"/>
    <col min="18" max="18" width="3.7109375" style="3" customWidth="1"/>
    <col min="19" max="21" width="10.7109375" style="3" bestFit="1" customWidth="1"/>
    <col min="22" max="16384" width="9.140625" style="1"/>
  </cols>
  <sheetData>
    <row r="2" spans="1:21">
      <c r="A2" s="22" t="s">
        <v>123</v>
      </c>
      <c r="B2" s="149"/>
      <c r="C2" s="42"/>
      <c r="D2" s="42"/>
      <c r="E2" s="42"/>
      <c r="F2" s="42"/>
      <c r="G2" s="42"/>
      <c r="H2" s="42"/>
      <c r="I2" s="42"/>
      <c r="J2" s="154"/>
      <c r="K2" s="89"/>
      <c r="L2" s="90"/>
      <c r="M2" s="89"/>
      <c r="N2" s="42"/>
      <c r="O2" s="223"/>
      <c r="P2" s="224"/>
      <c r="Q2" s="223"/>
      <c r="R2" s="42"/>
      <c r="S2" s="42"/>
      <c r="T2" s="42"/>
      <c r="U2" s="42"/>
    </row>
    <row r="3" spans="1:21" s="3" customFormat="1">
      <c r="A3" s="205" t="s">
        <v>16</v>
      </c>
      <c r="B3" s="150"/>
      <c r="C3" s="150" t="s">
        <v>15</v>
      </c>
      <c r="D3" s="150" t="s">
        <v>15</v>
      </c>
      <c r="E3" s="150" t="s">
        <v>15</v>
      </c>
      <c r="F3" s="150"/>
      <c r="G3" s="150" t="s">
        <v>1</v>
      </c>
      <c r="H3" s="150" t="s">
        <v>1</v>
      </c>
      <c r="I3" s="150" t="s">
        <v>1</v>
      </c>
      <c r="J3" s="150"/>
      <c r="K3" s="206" t="s">
        <v>13</v>
      </c>
      <c r="L3" s="207" t="s">
        <v>13</v>
      </c>
      <c r="M3" s="206" t="s">
        <v>13</v>
      </c>
      <c r="N3" s="150"/>
      <c r="O3" s="206" t="s">
        <v>2</v>
      </c>
      <c r="P3" s="207" t="s">
        <v>2</v>
      </c>
      <c r="Q3" s="206" t="s">
        <v>2</v>
      </c>
      <c r="R3" s="150"/>
      <c r="S3" s="150">
        <v>2012</v>
      </c>
      <c r="T3" s="150">
        <v>2012</v>
      </c>
      <c r="U3" s="150">
        <v>2012</v>
      </c>
    </row>
    <row r="4" spans="1:21" s="3" customFormat="1">
      <c r="A4" s="95"/>
      <c r="B4" s="95"/>
      <c r="C4" s="95" t="s">
        <v>17</v>
      </c>
      <c r="D4" s="95" t="s">
        <v>18</v>
      </c>
      <c r="E4" s="95" t="s">
        <v>19</v>
      </c>
      <c r="F4" s="95"/>
      <c r="G4" s="95" t="s">
        <v>17</v>
      </c>
      <c r="H4" s="95" t="s">
        <v>18</v>
      </c>
      <c r="I4" s="95" t="s">
        <v>19</v>
      </c>
      <c r="J4" s="95"/>
      <c r="K4" s="208" t="s">
        <v>17</v>
      </c>
      <c r="L4" s="209" t="s">
        <v>18</v>
      </c>
      <c r="M4" s="208" t="s">
        <v>19</v>
      </c>
      <c r="N4" s="95"/>
      <c r="O4" s="208" t="s">
        <v>17</v>
      </c>
      <c r="P4" s="209" t="s">
        <v>18</v>
      </c>
      <c r="Q4" s="208" t="s">
        <v>19</v>
      </c>
      <c r="R4" s="95"/>
      <c r="S4" s="95" t="s">
        <v>17</v>
      </c>
      <c r="T4" s="95" t="s">
        <v>18</v>
      </c>
      <c r="U4" s="95" t="s">
        <v>19</v>
      </c>
    </row>
    <row r="5" spans="1:21" s="3" customFormat="1">
      <c r="A5" s="95"/>
      <c r="B5" s="95"/>
      <c r="C5" s="95"/>
      <c r="D5" s="95"/>
      <c r="E5" s="95"/>
      <c r="F5" s="95"/>
      <c r="G5" s="95"/>
      <c r="H5" s="95"/>
      <c r="I5" s="95"/>
      <c r="J5" s="95"/>
      <c r="K5" s="208"/>
      <c r="L5" s="209"/>
      <c r="M5" s="208"/>
      <c r="N5" s="95"/>
      <c r="O5" s="208"/>
      <c r="P5" s="209"/>
      <c r="Q5" s="208"/>
      <c r="R5" s="95"/>
      <c r="S5" s="95"/>
      <c r="T5" s="95"/>
      <c r="U5" s="95"/>
    </row>
    <row r="6" spans="1:21" s="3" customFormat="1">
      <c r="A6" s="42"/>
      <c r="B6" s="152" t="s">
        <v>57</v>
      </c>
      <c r="C6" s="254">
        <v>202.8</v>
      </c>
      <c r="D6" s="254">
        <v>359.9</v>
      </c>
      <c r="E6" s="254">
        <v>562.70000000000005</v>
      </c>
      <c r="F6" s="41"/>
      <c r="G6" s="254">
        <v>29.8</v>
      </c>
      <c r="H6" s="254">
        <v>349.7</v>
      </c>
      <c r="I6" s="254">
        <v>379.5</v>
      </c>
      <c r="J6" s="256"/>
      <c r="K6" s="254">
        <v>67.8</v>
      </c>
      <c r="L6" s="254">
        <v>306.7</v>
      </c>
      <c r="M6" s="254">
        <v>374.5</v>
      </c>
      <c r="N6" s="254"/>
      <c r="O6" s="254">
        <v>60.1</v>
      </c>
      <c r="P6" s="254">
        <v>324.7</v>
      </c>
      <c r="Q6" s="254">
        <v>384.8</v>
      </c>
      <c r="R6" s="208"/>
      <c r="S6" s="254">
        <v>360.4</v>
      </c>
      <c r="T6" s="254">
        <v>1341</v>
      </c>
      <c r="U6" s="254">
        <v>1701.4</v>
      </c>
    </row>
    <row r="7" spans="1:21" s="3" customFormat="1">
      <c r="A7" s="42"/>
      <c r="B7" s="152" t="s">
        <v>60</v>
      </c>
      <c r="C7" s="254">
        <v>857.6</v>
      </c>
      <c r="D7" s="254">
        <v>257.3</v>
      </c>
      <c r="E7" s="254">
        <v>1114.9000000000001</v>
      </c>
      <c r="F7" s="41"/>
      <c r="G7" s="254">
        <v>955</v>
      </c>
      <c r="H7" s="254">
        <v>268.10000000000002</v>
      </c>
      <c r="I7" s="254">
        <v>1223.0999999999999</v>
      </c>
      <c r="J7" s="256"/>
      <c r="K7" s="254">
        <v>964.6</v>
      </c>
      <c r="L7" s="254">
        <v>271.2</v>
      </c>
      <c r="M7" s="254">
        <v>1235.8</v>
      </c>
      <c r="N7" s="254"/>
      <c r="O7" s="254">
        <v>1140.5999999999999</v>
      </c>
      <c r="P7" s="254">
        <v>279.8</v>
      </c>
      <c r="Q7" s="254">
        <v>1420.4</v>
      </c>
      <c r="R7" s="208"/>
      <c r="S7" s="254">
        <v>3917.8</v>
      </c>
      <c r="T7" s="254">
        <v>1076.3</v>
      </c>
      <c r="U7" s="254">
        <v>4994.1000000000004</v>
      </c>
    </row>
    <row r="8" spans="1:21" s="3" customFormat="1">
      <c r="A8" s="42"/>
      <c r="B8" s="152" t="s">
        <v>50</v>
      </c>
      <c r="C8" s="254">
        <v>104.8</v>
      </c>
      <c r="D8" s="254">
        <v>54.1</v>
      </c>
      <c r="E8" s="254">
        <v>158.9</v>
      </c>
      <c r="F8" s="41"/>
      <c r="G8" s="254">
        <v>93.5</v>
      </c>
      <c r="H8" s="254">
        <v>59.5</v>
      </c>
      <c r="I8" s="254">
        <v>153</v>
      </c>
      <c r="J8" s="256"/>
      <c r="K8" s="254">
        <v>90</v>
      </c>
      <c r="L8" s="254">
        <v>55.6</v>
      </c>
      <c r="M8" s="254">
        <v>145.6</v>
      </c>
      <c r="N8" s="254"/>
      <c r="O8" s="254">
        <v>95.8</v>
      </c>
      <c r="P8" s="254">
        <v>68.099999999999994</v>
      </c>
      <c r="Q8" s="254">
        <v>163.9</v>
      </c>
      <c r="R8" s="208"/>
      <c r="S8" s="254">
        <v>384.1</v>
      </c>
      <c r="T8" s="254">
        <v>237.3</v>
      </c>
      <c r="U8" s="254">
        <v>621.4</v>
      </c>
    </row>
    <row r="9" spans="1:21" s="3" customFormat="1">
      <c r="A9" s="42"/>
      <c r="B9" s="152" t="s">
        <v>52</v>
      </c>
      <c r="C9" s="254">
        <v>17.7</v>
      </c>
      <c r="D9" s="254">
        <v>25</v>
      </c>
      <c r="E9" s="254">
        <v>42.6</v>
      </c>
      <c r="F9" s="41"/>
      <c r="G9" s="254">
        <v>17.8</v>
      </c>
      <c r="H9" s="254">
        <v>26.8</v>
      </c>
      <c r="I9" s="254">
        <v>44.5</v>
      </c>
      <c r="J9" s="256"/>
      <c r="K9" s="254">
        <v>20.100000000000001</v>
      </c>
      <c r="L9" s="254">
        <v>24.3</v>
      </c>
      <c r="M9" s="254">
        <v>44.4</v>
      </c>
      <c r="N9" s="254"/>
      <c r="O9" s="254">
        <v>21</v>
      </c>
      <c r="P9" s="254">
        <v>27.4</v>
      </c>
      <c r="Q9" s="254">
        <v>48.4</v>
      </c>
      <c r="R9" s="208"/>
      <c r="S9" s="254">
        <v>76.599999999999994</v>
      </c>
      <c r="T9" s="254">
        <v>103.4</v>
      </c>
      <c r="U9" s="254">
        <v>180</v>
      </c>
    </row>
    <row r="10" spans="1:21" s="3" customFormat="1">
      <c r="A10" s="42"/>
      <c r="B10" s="152" t="s">
        <v>116</v>
      </c>
      <c r="C10" s="254">
        <v>0</v>
      </c>
      <c r="D10" s="254">
        <v>0</v>
      </c>
      <c r="E10" s="254">
        <v>0</v>
      </c>
      <c r="F10" s="41"/>
      <c r="G10" s="254">
        <v>0</v>
      </c>
      <c r="H10" s="254">
        <v>0.3</v>
      </c>
      <c r="I10" s="254">
        <v>0.3</v>
      </c>
      <c r="J10" s="256"/>
      <c r="K10" s="254">
        <v>0.1</v>
      </c>
      <c r="L10" s="254">
        <v>0.8</v>
      </c>
      <c r="M10" s="254">
        <v>0.9</v>
      </c>
      <c r="N10" s="254"/>
      <c r="O10" s="254">
        <v>2</v>
      </c>
      <c r="P10" s="254">
        <v>-1.1000000000000001</v>
      </c>
      <c r="Q10" s="254">
        <v>0.9</v>
      </c>
      <c r="R10" s="208"/>
      <c r="S10" s="254">
        <v>2.1</v>
      </c>
      <c r="T10" s="254">
        <v>0</v>
      </c>
      <c r="U10" s="254">
        <v>2.1</v>
      </c>
    </row>
    <row r="11" spans="1:21" s="3" customFormat="1">
      <c r="A11" s="42"/>
      <c r="B11" s="152" t="s">
        <v>103</v>
      </c>
      <c r="C11" s="255">
        <v>13</v>
      </c>
      <c r="D11" s="255">
        <v>13.2</v>
      </c>
      <c r="E11" s="255">
        <v>26.2</v>
      </c>
      <c r="F11" s="41"/>
      <c r="G11" s="255">
        <v>13.1</v>
      </c>
      <c r="H11" s="255">
        <v>13.5</v>
      </c>
      <c r="I11" s="255">
        <v>26.6</v>
      </c>
      <c r="J11" s="256"/>
      <c r="K11" s="255">
        <v>4.8</v>
      </c>
      <c r="L11" s="255">
        <v>12.8</v>
      </c>
      <c r="M11" s="255">
        <v>17.600000000000001</v>
      </c>
      <c r="N11" s="254"/>
      <c r="O11" s="255">
        <v>1.4</v>
      </c>
      <c r="P11" s="255">
        <v>13.4</v>
      </c>
      <c r="Q11" s="255">
        <v>14.7</v>
      </c>
      <c r="R11" s="208"/>
      <c r="S11" s="255">
        <v>32.299999999999997</v>
      </c>
      <c r="T11" s="255">
        <v>52.9</v>
      </c>
      <c r="U11" s="255">
        <v>85.2</v>
      </c>
    </row>
    <row r="12" spans="1:21" s="3" customFormat="1">
      <c r="A12" s="42" t="s">
        <v>29</v>
      </c>
      <c r="B12" s="153"/>
      <c r="C12" s="256">
        <v>1195.9000000000001</v>
      </c>
      <c r="D12" s="256">
        <v>709.4</v>
      </c>
      <c r="E12" s="256">
        <v>1905.3</v>
      </c>
      <c r="F12" s="41"/>
      <c r="G12" s="256">
        <v>1109.2</v>
      </c>
      <c r="H12" s="256">
        <v>717.8</v>
      </c>
      <c r="I12" s="256">
        <v>1827</v>
      </c>
      <c r="J12" s="256"/>
      <c r="K12" s="256">
        <v>1147.4000000000001</v>
      </c>
      <c r="L12" s="256">
        <v>671.4</v>
      </c>
      <c r="M12" s="256">
        <v>1818.8</v>
      </c>
      <c r="N12" s="254"/>
      <c r="O12" s="256">
        <v>1320.8</v>
      </c>
      <c r="P12" s="256">
        <v>712.2</v>
      </c>
      <c r="Q12" s="256">
        <v>2033</v>
      </c>
      <c r="R12" s="208"/>
      <c r="S12" s="256">
        <v>4773.3</v>
      </c>
      <c r="T12" s="256">
        <v>2810.8</v>
      </c>
      <c r="U12" s="256">
        <v>7584.1</v>
      </c>
    </row>
    <row r="13" spans="1:21" s="3" customFormat="1">
      <c r="A13" s="95"/>
      <c r="B13" s="95"/>
      <c r="C13" s="257"/>
      <c r="D13" s="257"/>
      <c r="E13" s="257"/>
      <c r="F13" s="98"/>
      <c r="G13" s="257"/>
      <c r="H13" s="257"/>
      <c r="I13" s="257"/>
      <c r="J13" s="256"/>
      <c r="K13" s="257"/>
      <c r="L13" s="257"/>
      <c r="M13" s="257"/>
      <c r="N13" s="254"/>
      <c r="O13" s="257"/>
      <c r="P13" s="257"/>
      <c r="Q13" s="257"/>
      <c r="R13" s="208"/>
      <c r="S13" s="257"/>
      <c r="T13" s="257"/>
      <c r="U13" s="257"/>
    </row>
    <row r="14" spans="1:21" s="3" customFormat="1">
      <c r="A14" s="42"/>
      <c r="B14" s="152" t="s">
        <v>26</v>
      </c>
      <c r="C14" s="254">
        <v>348.4</v>
      </c>
      <c r="D14" s="254">
        <v>241.9</v>
      </c>
      <c r="E14" s="254">
        <v>590.29999999999995</v>
      </c>
      <c r="F14" s="41"/>
      <c r="G14" s="254">
        <v>353.6</v>
      </c>
      <c r="H14" s="254">
        <v>259.8</v>
      </c>
      <c r="I14" s="254">
        <v>613.4</v>
      </c>
      <c r="J14" s="256"/>
      <c r="K14" s="254">
        <v>337.3</v>
      </c>
      <c r="L14" s="254">
        <v>238.5</v>
      </c>
      <c r="M14" s="254">
        <v>575.79999999999995</v>
      </c>
      <c r="N14" s="254"/>
      <c r="O14" s="254">
        <v>331.6</v>
      </c>
      <c r="P14" s="254">
        <v>284.39999999999998</v>
      </c>
      <c r="Q14" s="254">
        <v>616</v>
      </c>
      <c r="R14" s="208"/>
      <c r="S14" s="254">
        <v>1370.9</v>
      </c>
      <c r="T14" s="254">
        <v>1024.5999999999999</v>
      </c>
      <c r="U14" s="254">
        <v>2395.5</v>
      </c>
    </row>
    <row r="15" spans="1:21" s="3" customFormat="1">
      <c r="A15" s="42"/>
      <c r="B15" s="152" t="s">
        <v>25</v>
      </c>
      <c r="C15" s="254">
        <v>155.1</v>
      </c>
      <c r="D15" s="254">
        <v>152.6</v>
      </c>
      <c r="E15" s="254">
        <v>307.7</v>
      </c>
      <c r="F15" s="41"/>
      <c r="G15" s="254">
        <v>142.1</v>
      </c>
      <c r="H15" s="254">
        <v>160.9</v>
      </c>
      <c r="I15" s="254">
        <v>303</v>
      </c>
      <c r="J15" s="256"/>
      <c r="K15" s="254">
        <v>131.9</v>
      </c>
      <c r="L15" s="254">
        <v>153.5</v>
      </c>
      <c r="M15" s="254">
        <v>285.39999999999998</v>
      </c>
      <c r="N15" s="254"/>
      <c r="O15" s="254">
        <v>163</v>
      </c>
      <c r="P15" s="254">
        <v>180</v>
      </c>
      <c r="Q15" s="254">
        <v>343</v>
      </c>
      <c r="R15" s="208"/>
      <c r="S15" s="254">
        <v>592.1</v>
      </c>
      <c r="T15" s="254">
        <v>647</v>
      </c>
      <c r="U15" s="254">
        <v>1239.0999999999999</v>
      </c>
    </row>
    <row r="16" spans="1:21" s="3" customFormat="1">
      <c r="A16" s="42"/>
      <c r="B16" s="152" t="s">
        <v>27</v>
      </c>
      <c r="C16" s="254">
        <v>171.7</v>
      </c>
      <c r="D16" s="254">
        <v>84.5</v>
      </c>
      <c r="E16" s="254">
        <v>256.2</v>
      </c>
      <c r="F16" s="41"/>
      <c r="G16" s="254">
        <v>182.4</v>
      </c>
      <c r="H16" s="254">
        <v>83.5</v>
      </c>
      <c r="I16" s="254">
        <v>265.89999999999998</v>
      </c>
      <c r="J16" s="256"/>
      <c r="K16" s="254">
        <v>168.3</v>
      </c>
      <c r="L16" s="254">
        <v>78.7</v>
      </c>
      <c r="M16" s="254">
        <v>247</v>
      </c>
      <c r="N16" s="254"/>
      <c r="O16" s="254">
        <v>177</v>
      </c>
      <c r="P16" s="254">
        <v>64</v>
      </c>
      <c r="Q16" s="254">
        <v>241</v>
      </c>
      <c r="R16" s="208"/>
      <c r="S16" s="254">
        <v>699.5</v>
      </c>
      <c r="T16" s="254">
        <v>310.60000000000002</v>
      </c>
      <c r="U16" s="254">
        <v>1010.1</v>
      </c>
    </row>
    <row r="17" spans="1:21" s="3" customFormat="1">
      <c r="A17" s="42"/>
      <c r="B17" s="152" t="s">
        <v>49</v>
      </c>
      <c r="C17" s="254">
        <v>121.9</v>
      </c>
      <c r="D17" s="254">
        <v>149.4</v>
      </c>
      <c r="E17" s="254">
        <v>271.3</v>
      </c>
      <c r="F17" s="41"/>
      <c r="G17" s="254">
        <v>118.2</v>
      </c>
      <c r="H17" s="254">
        <v>158.19999999999999</v>
      </c>
      <c r="I17" s="254">
        <v>276.39999999999998</v>
      </c>
      <c r="J17" s="256"/>
      <c r="K17" s="254">
        <v>127.3</v>
      </c>
      <c r="L17" s="254">
        <v>161.4</v>
      </c>
      <c r="M17" s="254">
        <v>288.7</v>
      </c>
      <c r="N17" s="254"/>
      <c r="O17" s="254">
        <v>120.8</v>
      </c>
      <c r="P17" s="254">
        <v>193.8</v>
      </c>
      <c r="Q17" s="254">
        <v>314.60000000000002</v>
      </c>
      <c r="R17" s="208"/>
      <c r="S17" s="254">
        <v>488.2</v>
      </c>
      <c r="T17" s="254">
        <v>662.8</v>
      </c>
      <c r="U17" s="254">
        <v>1151</v>
      </c>
    </row>
    <row r="18" spans="1:21" s="3" customFormat="1">
      <c r="A18" s="42"/>
      <c r="B18" s="152" t="s">
        <v>24</v>
      </c>
      <c r="C18" s="254">
        <v>34.4</v>
      </c>
      <c r="D18" s="254">
        <v>55.8</v>
      </c>
      <c r="E18" s="254">
        <v>90.1</v>
      </c>
      <c r="F18" s="41"/>
      <c r="G18" s="254">
        <v>42.3</v>
      </c>
      <c r="H18" s="254">
        <v>57.9</v>
      </c>
      <c r="I18" s="254">
        <v>100.2</v>
      </c>
      <c r="J18" s="256"/>
      <c r="K18" s="254">
        <v>45.7</v>
      </c>
      <c r="L18" s="254">
        <v>56.7</v>
      </c>
      <c r="M18" s="254">
        <v>102.4</v>
      </c>
      <c r="N18" s="254"/>
      <c r="O18" s="254">
        <v>43.4</v>
      </c>
      <c r="P18" s="254">
        <v>55.5</v>
      </c>
      <c r="Q18" s="254">
        <v>98.9</v>
      </c>
      <c r="R18" s="208"/>
      <c r="S18" s="254">
        <v>165.9</v>
      </c>
      <c r="T18" s="254">
        <v>225.7</v>
      </c>
      <c r="U18" s="254">
        <v>391.6</v>
      </c>
    </row>
    <row r="19" spans="1:21" s="3" customFormat="1">
      <c r="A19" s="42"/>
      <c r="B19" s="152" t="s">
        <v>56</v>
      </c>
      <c r="C19" s="254">
        <v>0</v>
      </c>
      <c r="D19" s="254">
        <v>26.1</v>
      </c>
      <c r="E19" s="254">
        <v>26.1</v>
      </c>
      <c r="F19" s="41"/>
      <c r="G19" s="254">
        <v>0</v>
      </c>
      <c r="H19" s="254">
        <v>21.7</v>
      </c>
      <c r="I19" s="254">
        <v>21.7</v>
      </c>
      <c r="J19" s="256"/>
      <c r="K19" s="254">
        <v>0</v>
      </c>
      <c r="L19" s="254">
        <v>19.899999999999999</v>
      </c>
      <c r="M19" s="254">
        <v>19.899999999999999</v>
      </c>
      <c r="N19" s="254"/>
      <c r="O19" s="254">
        <v>0</v>
      </c>
      <c r="P19" s="254">
        <v>22</v>
      </c>
      <c r="Q19" s="254">
        <v>22</v>
      </c>
      <c r="R19" s="208"/>
      <c r="S19" s="254">
        <v>0</v>
      </c>
      <c r="T19" s="254">
        <v>89.6</v>
      </c>
      <c r="U19" s="254">
        <v>89.6</v>
      </c>
    </row>
    <row r="20" spans="1:21" s="3" customFormat="1">
      <c r="A20" s="42"/>
      <c r="B20" s="152" t="s">
        <v>100</v>
      </c>
      <c r="C20" s="254">
        <v>16.3</v>
      </c>
      <c r="D20" s="254">
        <v>0</v>
      </c>
      <c r="E20" s="254">
        <v>16.3</v>
      </c>
      <c r="F20" s="41"/>
      <c r="G20" s="254">
        <v>17.7</v>
      </c>
      <c r="H20" s="254">
        <v>0</v>
      </c>
      <c r="I20" s="254">
        <v>17.7</v>
      </c>
      <c r="J20" s="256"/>
      <c r="K20" s="254">
        <v>16</v>
      </c>
      <c r="L20" s="254">
        <v>0</v>
      </c>
      <c r="M20" s="254">
        <v>16</v>
      </c>
      <c r="N20" s="254"/>
      <c r="O20" s="254">
        <v>23.9</v>
      </c>
      <c r="P20" s="254">
        <v>0</v>
      </c>
      <c r="Q20" s="254">
        <v>23.9</v>
      </c>
      <c r="R20" s="208"/>
      <c r="S20" s="254">
        <v>73.900000000000006</v>
      </c>
      <c r="T20" s="254">
        <v>0</v>
      </c>
      <c r="U20" s="254">
        <v>73.900000000000006</v>
      </c>
    </row>
    <row r="21" spans="1:21" s="3" customFormat="1">
      <c r="A21" s="42"/>
      <c r="B21" s="152" t="s">
        <v>117</v>
      </c>
      <c r="C21" s="254">
        <v>15.5</v>
      </c>
      <c r="D21" s="254">
        <v>2.2000000000000002</v>
      </c>
      <c r="E21" s="254">
        <v>17.7</v>
      </c>
      <c r="F21" s="41"/>
      <c r="G21" s="254">
        <v>19.8</v>
      </c>
      <c r="H21" s="254">
        <v>1.5</v>
      </c>
      <c r="I21" s="254">
        <v>21.3</v>
      </c>
      <c r="J21" s="256"/>
      <c r="K21" s="254">
        <v>28.1</v>
      </c>
      <c r="L21" s="254">
        <v>2</v>
      </c>
      <c r="M21" s="254">
        <v>30.1</v>
      </c>
      <c r="N21" s="254"/>
      <c r="O21" s="254">
        <v>8.6</v>
      </c>
      <c r="P21" s="254">
        <v>2.2000000000000002</v>
      </c>
      <c r="Q21" s="254">
        <v>10.8</v>
      </c>
      <c r="R21" s="208"/>
      <c r="S21" s="254">
        <v>72</v>
      </c>
      <c r="T21" s="254">
        <v>7.8</v>
      </c>
      <c r="U21" s="254">
        <v>79.8</v>
      </c>
    </row>
    <row r="22" spans="1:21" s="3" customFormat="1">
      <c r="A22" s="42"/>
      <c r="B22" s="152" t="s">
        <v>118</v>
      </c>
      <c r="C22" s="254">
        <v>9.6999999999999993</v>
      </c>
      <c r="D22" s="254">
        <v>3.1</v>
      </c>
      <c r="E22" s="254">
        <v>12.8</v>
      </c>
      <c r="F22" s="41"/>
      <c r="G22" s="254">
        <v>9.1999999999999993</v>
      </c>
      <c r="H22" s="254">
        <v>3.9</v>
      </c>
      <c r="I22" s="254">
        <v>13.1</v>
      </c>
      <c r="J22" s="256"/>
      <c r="K22" s="254">
        <v>13.7</v>
      </c>
      <c r="L22" s="254">
        <v>9.1</v>
      </c>
      <c r="M22" s="254">
        <v>22.8</v>
      </c>
      <c r="N22" s="254"/>
      <c r="O22" s="254">
        <v>23.3</v>
      </c>
      <c r="P22" s="254">
        <v>16.600000000000001</v>
      </c>
      <c r="Q22" s="254">
        <v>39.9</v>
      </c>
      <c r="R22" s="208"/>
      <c r="S22" s="254">
        <v>55.9</v>
      </c>
      <c r="T22" s="254">
        <v>32.700000000000003</v>
      </c>
      <c r="U22" s="254">
        <v>88.6</v>
      </c>
    </row>
    <row r="23" spans="1:21" s="3" customFormat="1">
      <c r="A23" s="42"/>
      <c r="B23" s="152" t="s">
        <v>104</v>
      </c>
      <c r="C23" s="255">
        <v>56.1</v>
      </c>
      <c r="D23" s="255">
        <v>44.6</v>
      </c>
      <c r="E23" s="255">
        <v>100.8</v>
      </c>
      <c r="F23" s="41"/>
      <c r="G23" s="255">
        <v>19.899999999999999</v>
      </c>
      <c r="H23" s="255">
        <v>49.6</v>
      </c>
      <c r="I23" s="255">
        <v>69.400000000000006</v>
      </c>
      <c r="J23" s="256"/>
      <c r="K23" s="255">
        <v>9.1999999999999993</v>
      </c>
      <c r="L23" s="255">
        <v>46.6</v>
      </c>
      <c r="M23" s="255">
        <v>55.8</v>
      </c>
      <c r="N23" s="254"/>
      <c r="O23" s="255">
        <v>8.4</v>
      </c>
      <c r="P23" s="255">
        <v>53.9</v>
      </c>
      <c r="Q23" s="255">
        <v>62.4</v>
      </c>
      <c r="R23" s="208"/>
      <c r="S23" s="255">
        <v>93.6</v>
      </c>
      <c r="T23" s="255">
        <v>194.8</v>
      </c>
      <c r="U23" s="255">
        <v>288.39999999999998</v>
      </c>
    </row>
    <row r="24" spans="1:21" s="3" customFormat="1">
      <c r="A24" s="42" t="s">
        <v>58</v>
      </c>
      <c r="B24" s="153"/>
      <c r="C24" s="256">
        <v>929.3</v>
      </c>
      <c r="D24" s="256">
        <v>760.1</v>
      </c>
      <c r="E24" s="256">
        <v>1689.4</v>
      </c>
      <c r="F24" s="41"/>
      <c r="G24" s="256">
        <v>905</v>
      </c>
      <c r="H24" s="256">
        <v>796.9</v>
      </c>
      <c r="I24" s="256">
        <v>1701.9</v>
      </c>
      <c r="J24" s="256"/>
      <c r="K24" s="256">
        <v>877.5</v>
      </c>
      <c r="L24" s="256">
        <v>766.4</v>
      </c>
      <c r="M24" s="256">
        <v>1643.9</v>
      </c>
      <c r="N24" s="254"/>
      <c r="O24" s="256">
        <v>900</v>
      </c>
      <c r="P24" s="256">
        <v>872.3</v>
      </c>
      <c r="Q24" s="256">
        <v>1772.3</v>
      </c>
      <c r="R24" s="208"/>
      <c r="S24" s="256">
        <v>3612</v>
      </c>
      <c r="T24" s="256">
        <v>3195.7</v>
      </c>
      <c r="U24" s="256">
        <v>6807.7</v>
      </c>
    </row>
    <row r="25" spans="1:21" s="3" customFormat="1">
      <c r="A25" s="95"/>
      <c r="B25" s="95"/>
      <c r="C25" s="257"/>
      <c r="D25" s="257"/>
      <c r="E25" s="257"/>
      <c r="F25" s="41"/>
      <c r="G25" s="257"/>
      <c r="H25" s="257"/>
      <c r="I25" s="257"/>
      <c r="J25" s="256"/>
      <c r="K25" s="257"/>
      <c r="L25" s="257"/>
      <c r="M25" s="257"/>
      <c r="N25" s="254"/>
      <c r="O25" s="257"/>
      <c r="P25" s="257"/>
      <c r="Q25" s="257"/>
      <c r="R25" s="208"/>
      <c r="S25" s="257"/>
      <c r="T25" s="257"/>
      <c r="U25" s="257"/>
    </row>
    <row r="26" spans="1:21" s="3" customFormat="1">
      <c r="A26" s="42"/>
      <c r="B26" s="152" t="s">
        <v>55</v>
      </c>
      <c r="C26" s="254">
        <v>256.60000000000002</v>
      </c>
      <c r="D26" s="254">
        <v>350.2</v>
      </c>
      <c r="E26" s="254">
        <v>606.79999999999995</v>
      </c>
      <c r="F26" s="41"/>
      <c r="G26" s="254">
        <v>279.3</v>
      </c>
      <c r="H26" s="254">
        <v>380.2</v>
      </c>
      <c r="I26" s="254">
        <v>659.5</v>
      </c>
      <c r="J26" s="256"/>
      <c r="K26" s="254">
        <v>288.8</v>
      </c>
      <c r="L26" s="254">
        <v>354.8</v>
      </c>
      <c r="M26" s="254">
        <v>643.6</v>
      </c>
      <c r="N26" s="254"/>
      <c r="O26" s="254">
        <v>297.60000000000002</v>
      </c>
      <c r="P26" s="254">
        <v>386.7</v>
      </c>
      <c r="Q26" s="254">
        <v>684.3</v>
      </c>
      <c r="R26" s="208"/>
      <c r="S26" s="254">
        <v>1122.4000000000001</v>
      </c>
      <c r="T26" s="254">
        <v>1471.9</v>
      </c>
      <c r="U26" s="254">
        <v>2594.3000000000002</v>
      </c>
    </row>
    <row r="27" spans="1:21" s="3" customFormat="1">
      <c r="A27" s="42"/>
      <c r="B27" s="152" t="s">
        <v>22</v>
      </c>
      <c r="C27" s="254">
        <v>13.5</v>
      </c>
      <c r="D27" s="254">
        <v>71.400000000000006</v>
      </c>
      <c r="E27" s="254">
        <v>84.8</v>
      </c>
      <c r="F27" s="41"/>
      <c r="G27" s="254">
        <v>5.0999999999999996</v>
      </c>
      <c r="H27" s="254">
        <v>71</v>
      </c>
      <c r="I27" s="254">
        <v>76.099999999999994</v>
      </c>
      <c r="J27" s="256"/>
      <c r="K27" s="254">
        <v>-0.5</v>
      </c>
      <c r="L27" s="254">
        <v>62.1</v>
      </c>
      <c r="M27" s="254">
        <v>61.7</v>
      </c>
      <c r="N27" s="254"/>
      <c r="O27" s="254">
        <v>-0.1</v>
      </c>
      <c r="P27" s="254">
        <v>67.400000000000006</v>
      </c>
      <c r="Q27" s="254">
        <v>67.3</v>
      </c>
      <c r="R27" s="208"/>
      <c r="S27" s="254">
        <v>18</v>
      </c>
      <c r="T27" s="254">
        <v>271.89999999999998</v>
      </c>
      <c r="U27" s="254">
        <v>289.89999999999998</v>
      </c>
    </row>
    <row r="28" spans="1:21" s="3" customFormat="1">
      <c r="A28" s="42"/>
      <c r="B28" s="152" t="s">
        <v>81</v>
      </c>
      <c r="C28" s="254">
        <v>34</v>
      </c>
      <c r="D28" s="254">
        <v>0</v>
      </c>
      <c r="E28" s="254">
        <v>34</v>
      </c>
      <c r="F28" s="41"/>
      <c r="G28" s="254">
        <v>28.7</v>
      </c>
      <c r="H28" s="254">
        <v>0</v>
      </c>
      <c r="I28" s="254">
        <v>28.7</v>
      </c>
      <c r="J28" s="256"/>
      <c r="K28" s="254">
        <v>6.2</v>
      </c>
      <c r="L28" s="254">
        <v>0</v>
      </c>
      <c r="M28" s="254">
        <v>6.2</v>
      </c>
      <c r="N28" s="254"/>
      <c r="O28" s="254">
        <v>0.2</v>
      </c>
      <c r="P28" s="254">
        <v>7.3</v>
      </c>
      <c r="Q28" s="254">
        <v>7.5</v>
      </c>
      <c r="R28" s="208"/>
      <c r="S28" s="254">
        <v>69.2</v>
      </c>
      <c r="T28" s="254">
        <v>7.2</v>
      </c>
      <c r="U28" s="254">
        <v>76.400000000000006</v>
      </c>
    </row>
    <row r="29" spans="1:21" s="3" customFormat="1">
      <c r="A29" s="42"/>
      <c r="B29" s="152" t="s">
        <v>82</v>
      </c>
      <c r="C29" s="254">
        <v>55.3</v>
      </c>
      <c r="D29" s="254">
        <v>24</v>
      </c>
      <c r="E29" s="254">
        <v>79.3</v>
      </c>
      <c r="F29" s="41"/>
      <c r="G29" s="254">
        <v>58.3</v>
      </c>
      <c r="H29" s="254">
        <v>23</v>
      </c>
      <c r="I29" s="254">
        <v>81.400000000000006</v>
      </c>
      <c r="J29" s="256"/>
      <c r="K29" s="254">
        <v>54.5</v>
      </c>
      <c r="L29" s="254">
        <v>25.9</v>
      </c>
      <c r="M29" s="254">
        <v>80.400000000000006</v>
      </c>
      <c r="N29" s="254"/>
      <c r="O29" s="254">
        <v>53.8</v>
      </c>
      <c r="P29" s="254">
        <v>25.7</v>
      </c>
      <c r="Q29" s="254">
        <v>79.5</v>
      </c>
      <c r="R29" s="208"/>
      <c r="S29" s="254">
        <v>222</v>
      </c>
      <c r="T29" s="254">
        <v>98.5</v>
      </c>
      <c r="U29" s="254">
        <v>320.5</v>
      </c>
    </row>
    <row r="30" spans="1:21" s="3" customFormat="1">
      <c r="A30" s="42"/>
      <c r="B30" s="152" t="s">
        <v>105</v>
      </c>
      <c r="C30" s="255">
        <v>0</v>
      </c>
      <c r="D30" s="255">
        <v>-1</v>
      </c>
      <c r="E30" s="255">
        <v>-1</v>
      </c>
      <c r="F30" s="41"/>
      <c r="G30" s="255">
        <v>0</v>
      </c>
      <c r="H30" s="255">
        <v>1.1000000000000001</v>
      </c>
      <c r="I30" s="255">
        <v>1.1000000000000001</v>
      </c>
      <c r="J30" s="256"/>
      <c r="K30" s="255">
        <v>0</v>
      </c>
      <c r="L30" s="255">
        <v>-0.2</v>
      </c>
      <c r="M30" s="255">
        <v>-0.2</v>
      </c>
      <c r="N30" s="254"/>
      <c r="O30" s="255">
        <v>0</v>
      </c>
      <c r="P30" s="255">
        <v>0.6</v>
      </c>
      <c r="Q30" s="255">
        <v>0.6</v>
      </c>
      <c r="R30" s="208"/>
      <c r="S30" s="255">
        <v>0</v>
      </c>
      <c r="T30" s="255">
        <v>0.5</v>
      </c>
      <c r="U30" s="255">
        <v>0.5</v>
      </c>
    </row>
    <row r="31" spans="1:21" s="3" customFormat="1" ht="12" customHeight="1">
      <c r="A31" s="42" t="s">
        <v>23</v>
      </c>
      <c r="B31" s="153"/>
      <c r="C31" s="256">
        <v>359.4</v>
      </c>
      <c r="D31" s="256">
        <v>444.5</v>
      </c>
      <c r="E31" s="256">
        <v>803.9</v>
      </c>
      <c r="F31" s="41"/>
      <c r="G31" s="256">
        <v>371.4</v>
      </c>
      <c r="H31" s="256">
        <v>475.3</v>
      </c>
      <c r="I31" s="256">
        <v>846.7</v>
      </c>
      <c r="J31" s="256"/>
      <c r="K31" s="256">
        <v>349.1</v>
      </c>
      <c r="L31" s="256">
        <v>442.6</v>
      </c>
      <c r="M31" s="256">
        <v>791.7</v>
      </c>
      <c r="N31" s="254"/>
      <c r="O31" s="256">
        <v>351.5</v>
      </c>
      <c r="P31" s="256">
        <v>487.7</v>
      </c>
      <c r="Q31" s="256">
        <v>839.2</v>
      </c>
      <c r="R31" s="208"/>
      <c r="S31" s="256">
        <v>1431.5</v>
      </c>
      <c r="T31" s="256">
        <v>1850.1</v>
      </c>
      <c r="U31" s="256">
        <v>3281.6</v>
      </c>
    </row>
    <row r="32" spans="1:21" s="3" customFormat="1">
      <c r="A32" s="154"/>
      <c r="B32" s="153"/>
      <c r="C32" s="256"/>
      <c r="D32" s="256"/>
      <c r="E32" s="256"/>
      <c r="F32" s="41"/>
      <c r="G32" s="256"/>
      <c r="H32" s="256"/>
      <c r="I32" s="256"/>
      <c r="J32" s="256"/>
      <c r="K32" s="256"/>
      <c r="L32" s="256"/>
      <c r="M32" s="256"/>
      <c r="N32" s="254"/>
      <c r="O32" s="256"/>
      <c r="P32" s="256"/>
      <c r="Q32" s="256"/>
      <c r="R32" s="208"/>
      <c r="S32" s="256"/>
      <c r="T32" s="256"/>
      <c r="U32" s="256"/>
    </row>
    <row r="33" spans="1:21" s="3" customFormat="1">
      <c r="A33" s="42"/>
      <c r="B33" s="152" t="s">
        <v>51</v>
      </c>
      <c r="C33" s="254">
        <v>178.8</v>
      </c>
      <c r="D33" s="254">
        <v>283</v>
      </c>
      <c r="E33" s="254">
        <v>461.8</v>
      </c>
      <c r="F33" s="41"/>
      <c r="G33" s="254">
        <v>186.6</v>
      </c>
      <c r="H33" s="254">
        <v>282.89999999999998</v>
      </c>
      <c r="I33" s="254">
        <v>469.5</v>
      </c>
      <c r="J33" s="256"/>
      <c r="K33" s="254">
        <v>205.7</v>
      </c>
      <c r="L33" s="254">
        <v>276.39999999999998</v>
      </c>
      <c r="M33" s="254">
        <v>482.1</v>
      </c>
      <c r="N33" s="254"/>
      <c r="O33" s="254">
        <v>211</v>
      </c>
      <c r="P33" s="254">
        <v>302.39999999999998</v>
      </c>
      <c r="Q33" s="254">
        <v>513.4</v>
      </c>
      <c r="R33" s="208"/>
      <c r="S33" s="254">
        <v>782.2</v>
      </c>
      <c r="T33" s="254">
        <v>1144.5999999999999</v>
      </c>
      <c r="U33" s="254">
        <v>1926.7</v>
      </c>
    </row>
    <row r="34" spans="1:21" s="3" customFormat="1">
      <c r="A34" s="42"/>
      <c r="B34" s="152" t="s">
        <v>93</v>
      </c>
      <c r="C34" s="254">
        <v>12.5</v>
      </c>
      <c r="D34" s="254">
        <v>26.1</v>
      </c>
      <c r="E34" s="254">
        <v>38.700000000000003</v>
      </c>
      <c r="F34" s="41"/>
      <c r="G34" s="254">
        <v>13</v>
      </c>
      <c r="H34" s="254">
        <v>27.3</v>
      </c>
      <c r="I34" s="254">
        <v>40.299999999999997</v>
      </c>
      <c r="J34" s="256"/>
      <c r="K34" s="254">
        <v>11.2</v>
      </c>
      <c r="L34" s="254">
        <v>20.8</v>
      </c>
      <c r="M34" s="254">
        <v>31.9</v>
      </c>
      <c r="N34" s="254"/>
      <c r="O34" s="254">
        <v>8.5</v>
      </c>
      <c r="P34" s="254">
        <v>23.7</v>
      </c>
      <c r="Q34" s="254">
        <v>32.200000000000003</v>
      </c>
      <c r="R34" s="208"/>
      <c r="S34" s="254">
        <v>45.2</v>
      </c>
      <c r="T34" s="254">
        <v>98</v>
      </c>
      <c r="U34" s="254">
        <v>143.1</v>
      </c>
    </row>
    <row r="35" spans="1:21" s="3" customFormat="1">
      <c r="A35" s="42"/>
      <c r="B35" s="152" t="s">
        <v>86</v>
      </c>
      <c r="C35" s="254">
        <v>89.8</v>
      </c>
      <c r="D35" s="254">
        <v>26</v>
      </c>
      <c r="E35" s="254">
        <v>115.8</v>
      </c>
      <c r="F35" s="41"/>
      <c r="G35" s="254">
        <v>81</v>
      </c>
      <c r="H35" s="254">
        <v>30.1</v>
      </c>
      <c r="I35" s="254">
        <v>111</v>
      </c>
      <c r="J35" s="256"/>
      <c r="K35" s="254">
        <v>80.400000000000006</v>
      </c>
      <c r="L35" s="254">
        <v>29.3</v>
      </c>
      <c r="M35" s="254">
        <v>109.7</v>
      </c>
      <c r="N35" s="254"/>
      <c r="O35" s="254">
        <v>87.8</v>
      </c>
      <c r="P35" s="254">
        <v>32.799999999999997</v>
      </c>
      <c r="Q35" s="254">
        <v>120.6</v>
      </c>
      <c r="R35" s="208"/>
      <c r="S35" s="254">
        <v>339</v>
      </c>
      <c r="T35" s="254">
        <v>118.2</v>
      </c>
      <c r="U35" s="254">
        <v>457.2</v>
      </c>
    </row>
    <row r="36" spans="1:21" s="3" customFormat="1">
      <c r="A36" s="42"/>
      <c r="B36" s="152" t="s">
        <v>108</v>
      </c>
      <c r="C36" s="254">
        <v>4.9000000000000004</v>
      </c>
      <c r="D36" s="254">
        <v>5.5</v>
      </c>
      <c r="E36" s="254">
        <v>10.4</v>
      </c>
      <c r="F36" s="41"/>
      <c r="G36" s="254">
        <v>4.7</v>
      </c>
      <c r="H36" s="254">
        <v>8.1</v>
      </c>
      <c r="I36" s="254">
        <v>12.8</v>
      </c>
      <c r="J36" s="256"/>
      <c r="K36" s="254">
        <v>4.8</v>
      </c>
      <c r="L36" s="254">
        <v>8.8000000000000007</v>
      </c>
      <c r="M36" s="254">
        <v>13.6</v>
      </c>
      <c r="N36" s="254"/>
      <c r="O36" s="254">
        <v>5.0999999999999996</v>
      </c>
      <c r="P36" s="254">
        <v>7.6</v>
      </c>
      <c r="Q36" s="254">
        <v>12.7</v>
      </c>
      <c r="R36" s="208"/>
      <c r="S36" s="254">
        <v>19.399999999999999</v>
      </c>
      <c r="T36" s="254">
        <v>30.1</v>
      </c>
      <c r="U36" s="254">
        <v>49.5</v>
      </c>
    </row>
    <row r="37" spans="1:21" s="3" customFormat="1">
      <c r="A37" s="42"/>
      <c r="B37" s="152" t="s">
        <v>106</v>
      </c>
      <c r="C37" s="255">
        <v>8.5</v>
      </c>
      <c r="D37" s="255">
        <v>3.2</v>
      </c>
      <c r="E37" s="255">
        <v>11.8</v>
      </c>
      <c r="F37" s="41"/>
      <c r="G37" s="255">
        <v>8.5</v>
      </c>
      <c r="H37" s="255">
        <v>4.8</v>
      </c>
      <c r="I37" s="255">
        <v>13.3</v>
      </c>
      <c r="J37" s="256"/>
      <c r="K37" s="255">
        <v>9.3000000000000007</v>
      </c>
      <c r="L37" s="255">
        <v>4.3</v>
      </c>
      <c r="M37" s="255">
        <v>13.6</v>
      </c>
      <c r="N37" s="254"/>
      <c r="O37" s="255">
        <v>11.7</v>
      </c>
      <c r="P37" s="255">
        <v>5.4</v>
      </c>
      <c r="Q37" s="255">
        <v>17.100000000000001</v>
      </c>
      <c r="R37" s="208"/>
      <c r="S37" s="255">
        <v>38.1</v>
      </c>
      <c r="T37" s="255">
        <v>17.7</v>
      </c>
      <c r="U37" s="255">
        <v>55.8</v>
      </c>
    </row>
    <row r="38" spans="1:21" s="3" customFormat="1">
      <c r="A38" s="42" t="s">
        <v>21</v>
      </c>
      <c r="B38" s="153"/>
      <c r="C38" s="256">
        <v>294.60000000000002</v>
      </c>
      <c r="D38" s="256">
        <v>344</v>
      </c>
      <c r="E38" s="256">
        <v>638.6</v>
      </c>
      <c r="F38" s="41"/>
      <c r="G38" s="256">
        <v>293.7</v>
      </c>
      <c r="H38" s="256">
        <v>353.2</v>
      </c>
      <c r="I38" s="256">
        <v>646.9</v>
      </c>
      <c r="J38" s="256"/>
      <c r="K38" s="256">
        <v>311.39999999999998</v>
      </c>
      <c r="L38" s="256">
        <v>339.5</v>
      </c>
      <c r="M38" s="256">
        <v>650.9</v>
      </c>
      <c r="N38" s="254"/>
      <c r="O38" s="256">
        <v>324.10000000000002</v>
      </c>
      <c r="P38" s="256">
        <v>371.9</v>
      </c>
      <c r="Q38" s="256">
        <v>696</v>
      </c>
      <c r="R38" s="208"/>
      <c r="S38" s="256">
        <v>1223.9000000000001</v>
      </c>
      <c r="T38" s="256">
        <v>1408.6</v>
      </c>
      <c r="U38" s="256">
        <v>2632.5</v>
      </c>
    </row>
    <row r="39" spans="1:21" s="3" customFormat="1">
      <c r="A39" s="95"/>
      <c r="B39" s="95"/>
      <c r="C39" s="257"/>
      <c r="D39" s="257"/>
      <c r="E39" s="257"/>
      <c r="F39" s="41"/>
      <c r="G39" s="257"/>
      <c r="H39" s="257"/>
      <c r="I39" s="257"/>
      <c r="J39" s="256"/>
      <c r="K39" s="257"/>
      <c r="L39" s="257"/>
      <c r="M39" s="257"/>
      <c r="N39" s="254"/>
      <c r="O39" s="257"/>
      <c r="P39" s="257"/>
      <c r="Q39" s="257"/>
      <c r="R39" s="208"/>
      <c r="S39" s="257"/>
      <c r="T39" s="257"/>
      <c r="U39" s="257"/>
    </row>
    <row r="40" spans="1:21" s="3" customFormat="1">
      <c r="A40" s="42"/>
      <c r="B40" s="152" t="s">
        <v>20</v>
      </c>
      <c r="C40" s="254">
        <v>0</v>
      </c>
      <c r="D40" s="254">
        <v>19.5</v>
      </c>
      <c r="E40" s="254">
        <v>19.5</v>
      </c>
      <c r="F40" s="41"/>
      <c r="G40" s="254">
        <v>0</v>
      </c>
      <c r="H40" s="254">
        <v>15.9</v>
      </c>
      <c r="I40" s="254">
        <v>15.9</v>
      </c>
      <c r="J40" s="256"/>
      <c r="K40" s="254">
        <v>0</v>
      </c>
      <c r="L40" s="254">
        <v>16.399999999999999</v>
      </c>
      <c r="M40" s="254">
        <v>16.399999999999999</v>
      </c>
      <c r="N40" s="254"/>
      <c r="O40" s="254">
        <v>0</v>
      </c>
      <c r="P40" s="254">
        <v>14.4</v>
      </c>
      <c r="Q40" s="254">
        <v>14.4</v>
      </c>
      <c r="R40" s="208"/>
      <c r="S40" s="254">
        <v>0</v>
      </c>
      <c r="T40" s="254">
        <v>66.2</v>
      </c>
      <c r="U40" s="254">
        <v>66.2</v>
      </c>
    </row>
    <row r="41" spans="1:21" s="3" customFormat="1">
      <c r="A41" s="42"/>
      <c r="B41" s="152" t="s">
        <v>92</v>
      </c>
      <c r="C41" s="255">
        <v>36.1</v>
      </c>
      <c r="D41" s="255">
        <v>18.5</v>
      </c>
      <c r="E41" s="255">
        <v>54.6</v>
      </c>
      <c r="F41" s="41"/>
      <c r="G41" s="255">
        <v>28.4</v>
      </c>
      <c r="H41" s="255">
        <v>21.7</v>
      </c>
      <c r="I41" s="255">
        <v>50.1</v>
      </c>
      <c r="J41" s="256"/>
      <c r="K41" s="255">
        <v>25.5</v>
      </c>
      <c r="L41" s="255">
        <v>16.7</v>
      </c>
      <c r="M41" s="255">
        <v>42.2</v>
      </c>
      <c r="N41" s="254"/>
      <c r="O41" s="255">
        <v>21.1</v>
      </c>
      <c r="P41" s="255">
        <v>27.2</v>
      </c>
      <c r="Q41" s="255">
        <v>48.3</v>
      </c>
      <c r="R41" s="36"/>
      <c r="S41" s="255">
        <v>110.6</v>
      </c>
      <c r="T41" s="255">
        <v>84.2</v>
      </c>
      <c r="U41" s="255">
        <v>194.8</v>
      </c>
    </row>
    <row r="42" spans="1:21" s="3" customFormat="1">
      <c r="A42" s="42" t="s">
        <v>59</v>
      </c>
      <c r="B42" s="153"/>
      <c r="C42" s="256">
        <v>36.1</v>
      </c>
      <c r="D42" s="256">
        <v>38</v>
      </c>
      <c r="E42" s="256">
        <v>74.099999999999994</v>
      </c>
      <c r="F42" s="41"/>
      <c r="G42" s="256">
        <v>28.4</v>
      </c>
      <c r="H42" s="256">
        <v>37.6</v>
      </c>
      <c r="I42" s="256">
        <v>66</v>
      </c>
      <c r="J42" s="256"/>
      <c r="K42" s="256">
        <v>25.5</v>
      </c>
      <c r="L42" s="256">
        <v>33.1</v>
      </c>
      <c r="M42" s="256">
        <v>58.6</v>
      </c>
      <c r="N42" s="254"/>
      <c r="O42" s="256">
        <v>21.1</v>
      </c>
      <c r="P42" s="256">
        <v>41.6</v>
      </c>
      <c r="Q42" s="256">
        <v>62.7</v>
      </c>
      <c r="R42" s="151"/>
      <c r="S42" s="256">
        <v>110.6</v>
      </c>
      <c r="T42" s="256">
        <v>150.4</v>
      </c>
      <c r="U42" s="256">
        <v>261</v>
      </c>
    </row>
    <row r="43" spans="1:21" s="3" customFormat="1">
      <c r="A43" s="42"/>
      <c r="B43" s="152"/>
      <c r="C43" s="254"/>
      <c r="D43" s="254"/>
      <c r="E43" s="254"/>
      <c r="F43" s="41"/>
      <c r="G43" s="254"/>
      <c r="H43" s="254"/>
      <c r="I43" s="254"/>
      <c r="J43" s="256"/>
      <c r="K43" s="254"/>
      <c r="L43" s="254"/>
      <c r="M43" s="254"/>
      <c r="N43" s="41"/>
      <c r="O43" s="254"/>
      <c r="P43" s="254"/>
      <c r="Q43" s="254"/>
      <c r="R43" s="41"/>
      <c r="S43" s="254"/>
      <c r="T43" s="254"/>
      <c r="U43" s="254"/>
    </row>
    <row r="44" spans="1:21" s="3" customFormat="1">
      <c r="A44" s="10" t="s">
        <v>30</v>
      </c>
      <c r="B44" s="158"/>
      <c r="C44" s="256">
        <v>2815.3</v>
      </c>
      <c r="D44" s="256">
        <v>2296</v>
      </c>
      <c r="E44" s="256">
        <v>5111.3</v>
      </c>
      <c r="F44" s="157"/>
      <c r="G44" s="256">
        <v>2707.7</v>
      </c>
      <c r="H44" s="256">
        <v>2380.8000000000002</v>
      </c>
      <c r="I44" s="256">
        <v>5088.5</v>
      </c>
      <c r="J44" s="157"/>
      <c r="K44" s="256">
        <v>2710.9</v>
      </c>
      <c r="L44" s="256">
        <v>2253</v>
      </c>
      <c r="M44" s="256">
        <v>4963.8999999999996</v>
      </c>
      <c r="N44" s="157"/>
      <c r="O44" s="256">
        <v>2917.5</v>
      </c>
      <c r="P44" s="256">
        <v>2485.6999999999998</v>
      </c>
      <c r="Q44" s="256">
        <v>5403.2</v>
      </c>
      <c r="R44" s="157"/>
      <c r="S44" s="256">
        <v>11151.3</v>
      </c>
      <c r="T44" s="256">
        <v>9415.6</v>
      </c>
      <c r="U44" s="256">
        <v>20566.900000000001</v>
      </c>
    </row>
    <row r="45" spans="1:21" s="3" customFormat="1">
      <c r="A45" s="10"/>
      <c r="B45" s="158"/>
      <c r="C45" s="256"/>
      <c r="D45" s="256"/>
      <c r="E45" s="256"/>
      <c r="F45" s="157"/>
      <c r="G45" s="256"/>
      <c r="H45" s="256"/>
      <c r="I45" s="256"/>
      <c r="J45" s="157"/>
      <c r="K45" s="256"/>
      <c r="L45" s="256"/>
      <c r="M45" s="256"/>
      <c r="N45" s="157"/>
      <c r="O45" s="256"/>
      <c r="P45" s="256"/>
      <c r="Q45" s="256"/>
      <c r="R45" s="157"/>
      <c r="S45" s="256"/>
      <c r="T45" s="256"/>
      <c r="U45" s="256"/>
    </row>
    <row r="46" spans="1:21" s="3" customFormat="1">
      <c r="A46" s="10"/>
      <c r="B46" s="448" t="s">
        <v>159</v>
      </c>
      <c r="C46" s="254">
        <v>200.1</v>
      </c>
      <c r="D46" s="254">
        <v>185</v>
      </c>
      <c r="E46" s="254">
        <v>385.1</v>
      </c>
      <c r="F46" s="41"/>
      <c r="G46" s="254">
        <v>201.1</v>
      </c>
      <c r="H46" s="254">
        <v>174.8</v>
      </c>
      <c r="I46" s="254">
        <v>375.9</v>
      </c>
      <c r="J46" s="256"/>
      <c r="K46" s="254">
        <v>194.2</v>
      </c>
      <c r="L46" s="254">
        <v>180.2</v>
      </c>
      <c r="M46" s="254">
        <v>374.4</v>
      </c>
      <c r="N46" s="254"/>
      <c r="O46" s="254">
        <v>236.2</v>
      </c>
      <c r="P46" s="254">
        <v>213.2</v>
      </c>
      <c r="Q46" s="254">
        <v>449.4</v>
      </c>
      <c r="R46" s="208"/>
      <c r="S46" s="254">
        <v>831.6</v>
      </c>
      <c r="T46" s="254">
        <v>753.2</v>
      </c>
      <c r="U46" s="254">
        <v>1584.8</v>
      </c>
    </row>
    <row r="47" spans="1:21" s="302" customFormat="1">
      <c r="A47" s="301"/>
      <c r="B47" s="448" t="s">
        <v>160</v>
      </c>
      <c r="C47" s="255">
        <v>69.5</v>
      </c>
      <c r="D47" s="255">
        <v>36.1</v>
      </c>
      <c r="E47" s="255">
        <v>105.6</v>
      </c>
      <c r="F47" s="41"/>
      <c r="G47" s="255">
        <v>103.5</v>
      </c>
      <c r="H47" s="255">
        <v>32.799999999999997</v>
      </c>
      <c r="I47" s="255">
        <v>136.30000000000001</v>
      </c>
      <c r="J47" s="256"/>
      <c r="K47" s="255">
        <v>81.099999999999994</v>
      </c>
      <c r="L47" s="255">
        <v>23.9</v>
      </c>
      <c r="M47" s="255">
        <v>105</v>
      </c>
      <c r="N47" s="254"/>
      <c r="O47" s="255">
        <v>76</v>
      </c>
      <c r="P47" s="255">
        <v>28.7</v>
      </c>
      <c r="Q47" s="255">
        <v>104.7</v>
      </c>
      <c r="R47" s="36"/>
      <c r="S47" s="255">
        <v>330.2</v>
      </c>
      <c r="T47" s="255">
        <v>121.5</v>
      </c>
      <c r="U47" s="255">
        <v>451.7</v>
      </c>
    </row>
    <row r="48" spans="1:21" s="302" customFormat="1">
      <c r="A48" s="301"/>
      <c r="B48" s="448"/>
      <c r="C48" s="255"/>
      <c r="D48" s="255"/>
      <c r="E48" s="255"/>
      <c r="F48" s="41"/>
      <c r="G48" s="255"/>
      <c r="H48" s="255"/>
      <c r="I48" s="255"/>
      <c r="J48" s="256"/>
      <c r="K48" s="255"/>
      <c r="L48" s="255"/>
      <c r="M48" s="255"/>
      <c r="N48" s="254"/>
      <c r="O48" s="255"/>
      <c r="P48" s="255"/>
      <c r="Q48" s="255"/>
      <c r="R48" s="36"/>
      <c r="S48" s="255"/>
      <c r="T48" s="255"/>
      <c r="U48" s="255"/>
    </row>
    <row r="49" spans="1:23" s="3" customFormat="1">
      <c r="A49" s="10" t="s">
        <v>31</v>
      </c>
      <c r="B49" s="158"/>
      <c r="C49" s="259">
        <v>269.60000000000002</v>
      </c>
      <c r="D49" s="259">
        <v>221.1</v>
      </c>
      <c r="E49" s="259">
        <v>490.7</v>
      </c>
      <c r="F49" s="157"/>
      <c r="G49" s="259">
        <v>304.60000000000002</v>
      </c>
      <c r="H49" s="259">
        <v>207.6</v>
      </c>
      <c r="I49" s="259">
        <v>512.20000000000005</v>
      </c>
      <c r="J49" s="157"/>
      <c r="K49" s="259">
        <v>275.3</v>
      </c>
      <c r="L49" s="259">
        <v>204.1</v>
      </c>
      <c r="M49" s="259">
        <v>479.4</v>
      </c>
      <c r="N49" s="157"/>
      <c r="O49" s="259">
        <v>312.2</v>
      </c>
      <c r="P49" s="259">
        <v>241.9</v>
      </c>
      <c r="Q49" s="259">
        <v>554.1</v>
      </c>
      <c r="R49" s="157"/>
      <c r="S49" s="259">
        <v>1161.8</v>
      </c>
      <c r="T49" s="259">
        <v>874.7</v>
      </c>
      <c r="U49" s="259">
        <v>2036.5</v>
      </c>
    </row>
    <row r="50" spans="1:23" s="3" customFormat="1">
      <c r="A50" s="42"/>
      <c r="B50" s="158"/>
      <c r="C50" s="258"/>
      <c r="D50" s="258"/>
      <c r="E50" s="258"/>
      <c r="F50" s="157"/>
      <c r="G50" s="258"/>
      <c r="H50" s="258"/>
      <c r="I50" s="258"/>
      <c r="J50" s="157"/>
      <c r="K50" s="258"/>
      <c r="L50" s="258"/>
      <c r="M50" s="258"/>
      <c r="N50" s="157"/>
      <c r="O50" s="258"/>
      <c r="P50" s="258"/>
      <c r="Q50" s="258"/>
      <c r="R50" s="157"/>
      <c r="S50" s="258"/>
      <c r="T50" s="258"/>
      <c r="U50" s="258"/>
    </row>
    <row r="51" spans="1:23" s="3" customFormat="1">
      <c r="A51" s="10"/>
      <c r="B51" s="158"/>
      <c r="C51" s="258"/>
      <c r="D51" s="258"/>
      <c r="E51" s="258"/>
      <c r="F51" s="157"/>
      <c r="G51" s="258"/>
      <c r="H51" s="258"/>
      <c r="I51" s="258"/>
      <c r="J51" s="157"/>
      <c r="K51" s="258"/>
      <c r="L51" s="258"/>
      <c r="M51" s="258"/>
      <c r="O51" s="258"/>
      <c r="P51" s="258"/>
      <c r="Q51" s="258"/>
      <c r="S51" s="258"/>
      <c r="T51" s="258"/>
      <c r="U51" s="258"/>
    </row>
    <row r="52" spans="1:23" s="3" customFormat="1">
      <c r="A52" s="430"/>
      <c r="B52" s="431"/>
      <c r="C52" s="432"/>
      <c r="D52" s="432"/>
      <c r="E52" s="432"/>
      <c r="F52" s="433"/>
      <c r="G52" s="432"/>
      <c r="H52" s="432"/>
      <c r="I52" s="432"/>
      <c r="J52" s="433"/>
      <c r="K52" s="432"/>
      <c r="L52" s="432"/>
      <c r="M52" s="432"/>
      <c r="N52" s="434"/>
      <c r="O52" s="432"/>
      <c r="P52" s="432"/>
      <c r="Q52" s="432"/>
      <c r="R52" s="434"/>
      <c r="S52" s="432"/>
      <c r="T52" s="432"/>
      <c r="U52" s="432"/>
    </row>
    <row r="53" spans="1:23" s="3" customFormat="1" ht="13.5" thickBot="1">
      <c r="A53" s="435" t="s">
        <v>84</v>
      </c>
      <c r="B53" s="210"/>
      <c r="C53" s="260">
        <v>3084.9</v>
      </c>
      <c r="D53" s="260">
        <v>2517.1</v>
      </c>
      <c r="E53" s="260">
        <v>5602</v>
      </c>
      <c r="F53" s="159"/>
      <c r="G53" s="260">
        <v>3012.3</v>
      </c>
      <c r="H53" s="260">
        <v>2588.4</v>
      </c>
      <c r="I53" s="260">
        <v>5600.7</v>
      </c>
      <c r="J53" s="159"/>
      <c r="K53" s="260">
        <v>2986.2</v>
      </c>
      <c r="L53" s="260">
        <v>2457.1</v>
      </c>
      <c r="M53" s="260">
        <v>5443.3</v>
      </c>
      <c r="N53" s="159"/>
      <c r="O53" s="260">
        <v>3229.7</v>
      </c>
      <c r="P53" s="260">
        <v>2727.6</v>
      </c>
      <c r="Q53" s="260">
        <v>5957.3</v>
      </c>
      <c r="R53" s="159"/>
      <c r="S53" s="260">
        <v>12313.1</v>
      </c>
      <c r="T53" s="260">
        <v>10290.299999999999</v>
      </c>
      <c r="U53" s="260">
        <v>22603.4</v>
      </c>
    </row>
    <row r="54" spans="1:23">
      <c r="A54" s="30"/>
      <c r="B54" s="155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</row>
    <row r="55" spans="1:23">
      <c r="A55" s="142" t="s">
        <v>157</v>
      </c>
      <c r="C55" s="1"/>
      <c r="D55" s="1"/>
      <c r="E55" s="1"/>
      <c r="F55" s="1"/>
      <c r="J55" s="1"/>
      <c r="N55" s="1"/>
      <c r="O55" s="1"/>
      <c r="P55" s="1"/>
      <c r="Q55" s="1"/>
      <c r="V55" s="3"/>
      <c r="W55" s="3"/>
    </row>
    <row r="56" spans="1:23">
      <c r="A56" s="142"/>
      <c r="C56" s="1"/>
      <c r="D56" s="1"/>
      <c r="E56" s="1"/>
      <c r="F56" s="1"/>
      <c r="J56" s="1"/>
      <c r="N56" s="1"/>
      <c r="O56" s="1"/>
      <c r="P56" s="1"/>
      <c r="Q56" s="1"/>
      <c r="V56" s="3"/>
      <c r="W56" s="3"/>
    </row>
    <row r="57" spans="1:23">
      <c r="A57" s="539"/>
      <c r="B57" s="539"/>
      <c r="C57" s="539"/>
      <c r="D57" s="539"/>
      <c r="E57" s="539"/>
      <c r="F57" s="539"/>
      <c r="G57" s="539"/>
      <c r="H57" s="539"/>
      <c r="I57" s="539"/>
      <c r="J57" s="539"/>
      <c r="K57" s="539"/>
      <c r="L57" s="539"/>
      <c r="M57" s="539"/>
      <c r="N57" s="539"/>
      <c r="O57" s="539"/>
      <c r="P57" s="539"/>
      <c r="Q57" s="539"/>
      <c r="R57" s="539"/>
      <c r="S57" s="539"/>
      <c r="T57" s="539"/>
      <c r="U57" s="539"/>
      <c r="V57" s="539"/>
      <c r="W57" s="539"/>
    </row>
    <row r="58" spans="1:23">
      <c r="A58" s="298" t="s">
        <v>122</v>
      </c>
      <c r="B58" s="155"/>
      <c r="C58" s="157"/>
      <c r="D58" s="157"/>
      <c r="E58" s="157"/>
      <c r="F58" s="157"/>
      <c r="G58" s="156"/>
      <c r="H58" s="157"/>
      <c r="I58" s="157"/>
      <c r="J58" s="157"/>
      <c r="K58" s="157"/>
      <c r="L58" s="156"/>
      <c r="M58" s="156"/>
      <c r="N58" s="156"/>
      <c r="O58" s="156"/>
      <c r="P58" s="156"/>
      <c r="Q58" s="156"/>
      <c r="R58" s="157"/>
      <c r="S58" s="157"/>
      <c r="T58" s="157"/>
      <c r="U58" s="157"/>
      <c r="V58" s="157"/>
      <c r="W58" s="157"/>
    </row>
    <row r="59" spans="1:23">
      <c r="A59" s="142"/>
      <c r="B59" s="152"/>
      <c r="C59" s="42"/>
      <c r="D59" s="42"/>
      <c r="E59" s="42"/>
      <c r="F59" s="42"/>
      <c r="G59" s="42"/>
      <c r="H59" s="42"/>
      <c r="I59" s="42"/>
      <c r="J59" s="42"/>
      <c r="K59" s="89"/>
      <c r="L59" s="90"/>
      <c r="M59" s="89"/>
      <c r="N59" s="42"/>
      <c r="O59" s="223"/>
      <c r="P59" s="224"/>
      <c r="Q59" s="223"/>
      <c r="R59" s="42"/>
      <c r="S59" s="42"/>
      <c r="T59" s="42"/>
      <c r="U59" s="42"/>
    </row>
    <row r="60" spans="1:23">
      <c r="A60" s="142"/>
      <c r="B60" s="142"/>
      <c r="C60" s="42"/>
      <c r="D60" s="42"/>
      <c r="E60" s="42"/>
      <c r="F60" s="42"/>
      <c r="G60" s="42"/>
      <c r="H60" s="42"/>
      <c r="I60" s="42"/>
      <c r="J60" s="42"/>
      <c r="K60" s="89"/>
      <c r="L60" s="90"/>
      <c r="M60" s="89"/>
      <c r="N60" s="42"/>
      <c r="O60" s="223"/>
      <c r="P60" s="224"/>
      <c r="Q60" s="223"/>
      <c r="R60" s="42"/>
      <c r="S60" s="42"/>
      <c r="T60" s="42"/>
      <c r="U60" s="42"/>
    </row>
    <row r="61" spans="1:23">
      <c r="A61" s="142"/>
      <c r="B61" s="142"/>
      <c r="C61" s="42"/>
      <c r="D61" s="42"/>
      <c r="E61" s="42"/>
      <c r="F61" s="42"/>
      <c r="G61" s="42"/>
      <c r="H61" s="42"/>
      <c r="I61" s="42"/>
      <c r="J61" s="42"/>
      <c r="K61" s="89"/>
      <c r="L61" s="90"/>
      <c r="M61" s="89"/>
      <c r="N61" s="42"/>
      <c r="O61" s="223"/>
      <c r="P61" s="224"/>
      <c r="Q61" s="223"/>
      <c r="R61" s="42"/>
      <c r="S61" s="42"/>
      <c r="T61" s="42"/>
      <c r="U61" s="42"/>
    </row>
  </sheetData>
  <sheetProtection formatCells="0" formatColumns="0" formatRows="0" insertColumns="0" insertRows="0"/>
  <mergeCells count="1">
    <mergeCell ref="A57:W57"/>
  </mergeCells>
  <pageMargins left="0.48" right="0.36" top="0.81" bottom="0.41" header="0.3" footer="0.3"/>
  <pageSetup scale="61" orientation="landscape" r:id="rId1"/>
  <headerFooter>
    <oddHeader>&amp;L&amp;"Arial,Bold"&amp;8Investor Relations
Philip Johnson (317)655-6874
Ilissa Rassner (317)651-2965
Travis Coy (317)277-3666&amp;C&amp;"Arial,Bold"&amp;12Eli Lilly and Company
Product Revenue Report
2012 - Revised Format&amp;R&amp;"Arial,Bold"&amp;12LLY</oddHeader>
    <oddFooter>&amp;L&amp;8Numbers may not add due to rounding
Page &amp;P of &amp;N pages of financial data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A2:AE69"/>
  <sheetViews>
    <sheetView showGridLines="0" tabSelected="1" zoomScale="81" zoomScaleNormal="81" workbookViewId="0">
      <selection activeCell="O48" sqref="O48"/>
    </sheetView>
  </sheetViews>
  <sheetFormatPr defaultRowHeight="12.75"/>
  <cols>
    <col min="1" max="1" width="9.140625" style="1"/>
    <col min="2" max="2" width="39.7109375" style="1" customWidth="1"/>
    <col min="3" max="7" width="8.7109375" style="1" customWidth="1"/>
    <col min="8" max="8" width="3.42578125" style="1" customWidth="1"/>
    <col min="9" max="13" width="8.7109375" style="1" customWidth="1"/>
    <col min="14" max="14" width="2.140625" style="1" customWidth="1"/>
    <col min="15" max="19" width="8.7109375" style="1" customWidth="1"/>
    <col min="20" max="20" width="3.7109375" style="1" customWidth="1"/>
    <col min="21" max="25" width="8.7109375" style="1" customWidth="1"/>
    <col min="26" max="26" width="3.7109375" style="1" customWidth="1"/>
    <col min="27" max="31" width="8.85546875" style="1" customWidth="1"/>
    <col min="32" max="16384" width="9.140625" style="1"/>
  </cols>
  <sheetData>
    <row r="2" spans="1:31">
      <c r="A2" s="22" t="s">
        <v>156</v>
      </c>
      <c r="B2" s="149"/>
      <c r="C2" s="142"/>
      <c r="D2" s="142"/>
      <c r="E2" s="142"/>
      <c r="F2" s="142"/>
      <c r="G2" s="142"/>
      <c r="H2" s="142"/>
      <c r="I2" s="42"/>
      <c r="J2" s="42"/>
      <c r="K2" s="42"/>
      <c r="L2" s="42"/>
      <c r="M2" s="42"/>
      <c r="N2" s="22"/>
      <c r="O2" s="89"/>
      <c r="P2" s="90"/>
      <c r="Q2" s="90"/>
      <c r="R2" s="89"/>
      <c r="S2" s="89"/>
      <c r="T2" s="142"/>
      <c r="U2" s="89"/>
      <c r="V2" s="90"/>
      <c r="W2" s="90"/>
      <c r="X2" s="89"/>
      <c r="Y2" s="89"/>
      <c r="Z2" s="142"/>
      <c r="AA2" s="42"/>
      <c r="AB2" s="42"/>
      <c r="AC2" s="42"/>
      <c r="AD2" s="42"/>
      <c r="AE2" s="42"/>
    </row>
    <row r="3" spans="1:31">
      <c r="A3" s="91"/>
      <c r="B3" s="23"/>
      <c r="C3" s="23" t="s">
        <v>15</v>
      </c>
      <c r="D3" s="23" t="s">
        <v>15</v>
      </c>
      <c r="E3" s="23" t="s">
        <v>18</v>
      </c>
      <c r="F3" s="23" t="s">
        <v>15</v>
      </c>
      <c r="G3" s="23" t="s">
        <v>153</v>
      </c>
      <c r="H3" s="23"/>
      <c r="I3" s="150" t="s">
        <v>1</v>
      </c>
      <c r="J3" s="150" t="s">
        <v>1</v>
      </c>
      <c r="K3" s="23" t="s">
        <v>18</v>
      </c>
      <c r="L3" s="150" t="s">
        <v>1</v>
      </c>
      <c r="M3" s="23" t="s">
        <v>1</v>
      </c>
      <c r="N3" s="23"/>
      <c r="O3" s="92" t="s">
        <v>13</v>
      </c>
      <c r="P3" s="93" t="s">
        <v>13</v>
      </c>
      <c r="Q3" s="23" t="s">
        <v>18</v>
      </c>
      <c r="R3" s="92" t="s">
        <v>13</v>
      </c>
      <c r="S3" s="23" t="s">
        <v>13</v>
      </c>
      <c r="T3" s="23"/>
      <c r="U3" s="92" t="s">
        <v>2</v>
      </c>
      <c r="V3" s="93" t="s">
        <v>2</v>
      </c>
      <c r="W3" s="23" t="s">
        <v>18</v>
      </c>
      <c r="X3" s="92" t="s">
        <v>2</v>
      </c>
      <c r="Y3" s="23" t="s">
        <v>2</v>
      </c>
      <c r="Z3" s="23"/>
      <c r="AA3" s="150">
        <v>2013</v>
      </c>
      <c r="AB3" s="150">
        <v>2013</v>
      </c>
      <c r="AC3" s="23" t="s">
        <v>18</v>
      </c>
      <c r="AD3" s="150">
        <v>2013</v>
      </c>
      <c r="AE3" s="150">
        <v>2013</v>
      </c>
    </row>
    <row r="4" spans="1:31">
      <c r="A4" s="94"/>
      <c r="B4" s="94"/>
      <c r="C4" s="94" t="s">
        <v>17</v>
      </c>
      <c r="D4" s="94" t="s">
        <v>18</v>
      </c>
      <c r="E4" s="94" t="s">
        <v>152</v>
      </c>
      <c r="F4" s="94" t="s">
        <v>19</v>
      </c>
      <c r="G4" s="94" t="s">
        <v>154</v>
      </c>
      <c r="H4" s="94"/>
      <c r="I4" s="95" t="s">
        <v>17</v>
      </c>
      <c r="J4" s="95" t="s">
        <v>18</v>
      </c>
      <c r="K4" s="94" t="s">
        <v>152</v>
      </c>
      <c r="L4" s="95" t="s">
        <v>19</v>
      </c>
      <c r="M4" s="94" t="s">
        <v>154</v>
      </c>
      <c r="N4" s="94"/>
      <c r="O4" s="96" t="s">
        <v>17</v>
      </c>
      <c r="P4" s="97" t="s">
        <v>18</v>
      </c>
      <c r="Q4" s="94" t="s">
        <v>152</v>
      </c>
      <c r="R4" s="96" t="s">
        <v>19</v>
      </c>
      <c r="S4" s="94" t="s">
        <v>154</v>
      </c>
      <c r="T4" s="94"/>
      <c r="U4" s="96" t="s">
        <v>17</v>
      </c>
      <c r="V4" s="97" t="s">
        <v>18</v>
      </c>
      <c r="W4" s="94" t="s">
        <v>152</v>
      </c>
      <c r="X4" s="96" t="s">
        <v>19</v>
      </c>
      <c r="Y4" s="94" t="s">
        <v>154</v>
      </c>
      <c r="Z4" s="94"/>
      <c r="AA4" s="95" t="s">
        <v>17</v>
      </c>
      <c r="AB4" s="95" t="s">
        <v>18</v>
      </c>
      <c r="AC4" s="94" t="s">
        <v>152</v>
      </c>
      <c r="AD4" s="95" t="s">
        <v>19</v>
      </c>
      <c r="AE4" s="94" t="s">
        <v>154</v>
      </c>
    </row>
    <row r="5" spans="1:31" s="3" customFormat="1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208"/>
      <c r="P5" s="209"/>
      <c r="Q5" s="209"/>
      <c r="R5" s="208"/>
      <c r="S5" s="208"/>
      <c r="T5" s="95"/>
      <c r="U5" s="208"/>
      <c r="V5" s="209"/>
      <c r="W5" s="209"/>
      <c r="X5" s="208"/>
      <c r="Y5" s="208"/>
      <c r="Z5" s="95"/>
      <c r="AA5" s="95"/>
      <c r="AB5" s="95"/>
      <c r="AC5" s="95"/>
      <c r="AD5" s="95"/>
      <c r="AE5" s="95"/>
    </row>
    <row r="6" spans="1:31" s="3" customFormat="1">
      <c r="A6" s="42"/>
      <c r="B6" s="152" t="s">
        <v>57</v>
      </c>
      <c r="C6" s="261">
        <v>-0.8422444640694885</v>
      </c>
      <c r="D6" s="261">
        <v>-0.29741417928954134</v>
      </c>
      <c r="E6" s="261">
        <v>-0.25124812986503803</v>
      </c>
      <c r="F6" s="261">
        <v>-0.49375175726514625</v>
      </c>
      <c r="G6" s="261">
        <v>-0.46422232034534239</v>
      </c>
      <c r="H6" s="438"/>
      <c r="I6" s="261">
        <v>-0.34562617763795572</v>
      </c>
      <c r="J6" s="261">
        <v>-0.24595683163327903</v>
      </c>
      <c r="K6" s="261">
        <v>-0.16259956272003176</v>
      </c>
      <c r="L6" s="261">
        <v>-0.25378685470157969</v>
      </c>
      <c r="M6" s="261">
        <v>-0.17697813220370306</v>
      </c>
      <c r="N6" s="438"/>
      <c r="O6" s="261">
        <v>-0.51494280793973302</v>
      </c>
      <c r="P6" s="261">
        <v>-0.19869141289531644</v>
      </c>
      <c r="Q6" s="261">
        <v>-0.10184586329931618</v>
      </c>
      <c r="R6" s="261">
        <v>-0.2559154909554805</v>
      </c>
      <c r="S6" s="261">
        <v>-0.17659364995555676</v>
      </c>
      <c r="T6" s="41"/>
      <c r="U6" s="261"/>
      <c r="V6" s="261"/>
      <c r="W6" s="261"/>
      <c r="X6" s="261"/>
      <c r="Y6" s="261"/>
      <c r="Z6" s="41"/>
      <c r="AA6" s="261">
        <v>-0.71910325447393109</v>
      </c>
      <c r="AB6" s="261">
        <v>-0.249913624203043</v>
      </c>
      <c r="AC6" s="261">
        <v>-0.17565576927706486</v>
      </c>
      <c r="AD6" s="261">
        <v>-0.35694112841432857</v>
      </c>
      <c r="AE6" s="261">
        <v>-0.29962233686070738</v>
      </c>
    </row>
    <row r="7" spans="1:31" s="3" customFormat="1">
      <c r="A7" s="42"/>
      <c r="B7" s="152" t="s">
        <v>60</v>
      </c>
      <c r="C7" s="261">
        <v>0.23240415603260206</v>
      </c>
      <c r="D7" s="261">
        <v>5.4583319105880906E-2</v>
      </c>
      <c r="E7" s="261">
        <v>6.6782175000401831E-2</v>
      </c>
      <c r="F7" s="261">
        <v>0.19137185792710193</v>
      </c>
      <c r="G7" s="261">
        <v>0.19418675352798304</v>
      </c>
      <c r="H7" s="438"/>
      <c r="I7" s="261">
        <v>0.27478171518324207</v>
      </c>
      <c r="J7" s="261">
        <v>4.3532862623491951E-2</v>
      </c>
      <c r="K7" s="261">
        <v>9.1830507849605489E-2</v>
      </c>
      <c r="L7" s="261">
        <v>0.22408832524071245</v>
      </c>
      <c r="M7" s="261">
        <v>0.23467592961431996</v>
      </c>
      <c r="N7" s="438"/>
      <c r="O7" s="261">
        <v>0.14989662967042178</v>
      </c>
      <c r="P7" s="261">
        <v>-1.675509527933227E-2</v>
      </c>
      <c r="Q7" s="261">
        <v>3.6554320833021908E-3</v>
      </c>
      <c r="R7" s="261">
        <v>0.1133246590135841</v>
      </c>
      <c r="S7" s="261">
        <v>0.11780377981489538</v>
      </c>
      <c r="T7" s="41"/>
      <c r="U7" s="261"/>
      <c r="V7" s="261"/>
      <c r="W7" s="261"/>
      <c r="X7" s="261"/>
      <c r="Y7" s="261"/>
      <c r="Z7" s="41"/>
      <c r="AA7" s="261">
        <v>0.21831979594329359</v>
      </c>
      <c r="AB7" s="261">
        <v>2.6576751890472962E-2</v>
      </c>
      <c r="AC7" s="261">
        <v>5.3722104457299018E-2</v>
      </c>
      <c r="AD7" s="261">
        <v>0.17558109127695201</v>
      </c>
      <c r="AE7" s="261">
        <v>0.18163167429626456</v>
      </c>
    </row>
    <row r="8" spans="1:31" s="3" customFormat="1">
      <c r="A8" s="42"/>
      <c r="B8" s="152" t="s">
        <v>50</v>
      </c>
      <c r="C8" s="261">
        <v>6.8077733601761671E-3</v>
      </c>
      <c r="D8" s="261">
        <v>0.12995375716145166</v>
      </c>
      <c r="E8" s="261">
        <v>0.17666313838781839</v>
      </c>
      <c r="F8" s="261">
        <v>4.8740719377747828E-2</v>
      </c>
      <c r="G8" s="261">
        <v>6.4645923112529535E-2</v>
      </c>
      <c r="H8" s="438"/>
      <c r="I8" s="261">
        <v>9.8074048245032366E-2</v>
      </c>
      <c r="J8" s="261">
        <v>0.10360480060572846</v>
      </c>
      <c r="K8" s="261">
        <v>0.18579208360870333</v>
      </c>
      <c r="L8" s="261">
        <v>0.10022496138616056</v>
      </c>
      <c r="M8" s="261">
        <v>0.13218764847028644</v>
      </c>
      <c r="N8" s="441"/>
      <c r="O8" s="261">
        <v>0.23476060967208545</v>
      </c>
      <c r="P8" s="261">
        <v>0.11548077241904446</v>
      </c>
      <c r="Q8" s="261">
        <v>0.21297902423061124</v>
      </c>
      <c r="R8" s="261">
        <v>0.18920354135265274</v>
      </c>
      <c r="S8" s="261">
        <v>0.22644147377355375</v>
      </c>
      <c r="T8" s="36"/>
      <c r="U8" s="261"/>
      <c r="V8" s="261"/>
      <c r="W8" s="261"/>
      <c r="X8" s="261"/>
      <c r="Y8" s="261"/>
      <c r="Z8" s="36"/>
      <c r="AA8" s="261">
        <v>0.1075593608292011</v>
      </c>
      <c r="AB8" s="261">
        <v>0.11593569832055886</v>
      </c>
      <c r="AC8" s="261">
        <v>0.19180729542655284</v>
      </c>
      <c r="AD8" s="261">
        <v>0.11065753774169582</v>
      </c>
      <c r="AE8" s="261">
        <v>0.13872035525715751</v>
      </c>
    </row>
    <row r="9" spans="1:31" s="3" customFormat="1">
      <c r="A9" s="42"/>
      <c r="B9" s="152" t="s">
        <v>52</v>
      </c>
      <c r="C9" s="261">
        <v>5.0138883059651758E-2</v>
      </c>
      <c r="D9" s="261">
        <v>-1.2490666814422034E-2</v>
      </c>
      <c r="E9" s="261">
        <v>-1.233928446808962E-2</v>
      </c>
      <c r="F9" s="261">
        <v>1.3484376502918029E-2</v>
      </c>
      <c r="G9" s="261">
        <v>1.3572974380714883E-2</v>
      </c>
      <c r="H9" s="438"/>
      <c r="I9" s="261">
        <v>0.15150280042376352</v>
      </c>
      <c r="J9" s="261">
        <v>-4.9445794272575005E-2</v>
      </c>
      <c r="K9" s="261">
        <v>-4.6972900976696333E-2</v>
      </c>
      <c r="L9" s="261">
        <v>3.0782900332491092E-2</v>
      </c>
      <c r="M9" s="261">
        <v>3.2268491371661899E-2</v>
      </c>
      <c r="N9" s="441"/>
      <c r="O9" s="261">
        <v>-4.052336258275975E-2</v>
      </c>
      <c r="P9" s="261">
        <v>-7.066377673796153E-3</v>
      </c>
      <c r="Q9" s="261">
        <v>-1.3135151025761172E-3</v>
      </c>
      <c r="R9" s="261">
        <v>-2.2228288590404981E-2</v>
      </c>
      <c r="S9" s="261">
        <v>-1.9082486698970311E-2</v>
      </c>
      <c r="T9" s="36"/>
      <c r="U9" s="261"/>
      <c r="V9" s="261"/>
      <c r="W9" s="261"/>
      <c r="X9" s="261"/>
      <c r="Y9" s="261"/>
      <c r="Z9" s="36"/>
      <c r="AA9" s="261">
        <v>4.9743496873901283E-2</v>
      </c>
      <c r="AB9" s="261">
        <v>-2.3769798816045847E-2</v>
      </c>
      <c r="AC9" s="261">
        <v>-2.1011036839084417E-2</v>
      </c>
      <c r="AD9" s="261">
        <v>7.2872724269965484E-3</v>
      </c>
      <c r="AE9" s="261">
        <v>8.880543638553404E-3</v>
      </c>
    </row>
    <row r="10" spans="1:31" s="3" customFormat="1">
      <c r="A10" s="42"/>
      <c r="B10" s="152" t="s">
        <v>116</v>
      </c>
      <c r="C10" s="261" t="s">
        <v>107</v>
      </c>
      <c r="D10" s="261" t="s">
        <v>107</v>
      </c>
      <c r="E10" s="261">
        <v>0</v>
      </c>
      <c r="F10" s="261" t="s">
        <v>107</v>
      </c>
      <c r="G10" s="261" t="s">
        <v>107</v>
      </c>
      <c r="H10" s="438"/>
      <c r="I10" s="261">
        <v>0.96770391366380204</v>
      </c>
      <c r="J10" s="261">
        <v>0</v>
      </c>
      <c r="K10" s="261">
        <v>0</v>
      </c>
      <c r="L10" s="261" t="s">
        <v>107</v>
      </c>
      <c r="M10" s="261" t="s">
        <v>107</v>
      </c>
      <c r="N10" s="441"/>
      <c r="O10" s="261">
        <v>-0.18561245929574124</v>
      </c>
      <c r="P10" s="261">
        <v>0</v>
      </c>
      <c r="Q10" s="261">
        <v>0</v>
      </c>
      <c r="R10" s="261">
        <v>-9.0284171190853746E-2</v>
      </c>
      <c r="S10" s="261">
        <v>-9.0284171190853746E-2</v>
      </c>
      <c r="T10" s="36"/>
      <c r="U10" s="261"/>
      <c r="V10" s="261"/>
      <c r="W10" s="261"/>
      <c r="X10" s="261"/>
      <c r="Y10" s="261"/>
      <c r="Z10" s="36"/>
      <c r="AA10" s="261">
        <v>0.51546130799804879</v>
      </c>
      <c r="AB10" s="261">
        <v>0</v>
      </c>
      <c r="AC10" s="261">
        <v>0</v>
      </c>
      <c r="AD10" s="261">
        <v>0.68608283182180485</v>
      </c>
      <c r="AE10" s="261">
        <v>0.68608283182180485</v>
      </c>
    </row>
    <row r="11" spans="1:31" s="3" customFormat="1">
      <c r="A11" s="42"/>
      <c r="B11" s="152" t="s">
        <v>28</v>
      </c>
      <c r="C11" s="261">
        <v>-0.84037289365651435</v>
      </c>
      <c r="D11" s="261">
        <v>0.77020503283595143</v>
      </c>
      <c r="E11" s="261">
        <v>0.9180427699088054</v>
      </c>
      <c r="F11" s="261">
        <v>-2.9595950082017194E-2</v>
      </c>
      <c r="G11" s="261">
        <v>4.4826669672829632E-2</v>
      </c>
      <c r="H11" s="438"/>
      <c r="I11" s="261">
        <v>-0.94510502991009471</v>
      </c>
      <c r="J11" s="261">
        <v>-0.3717139165886526</v>
      </c>
      <c r="K11" s="261">
        <v>-0.36969404914345627</v>
      </c>
      <c r="L11" s="261">
        <v>-0.65415099617358086</v>
      </c>
      <c r="M11" s="261">
        <v>-0.65312606124323525</v>
      </c>
      <c r="N11" s="441"/>
      <c r="O11" s="261">
        <v>-0.76678449411089011</v>
      </c>
      <c r="P11" s="261">
        <v>-0.60275452781849492</v>
      </c>
      <c r="Q11" s="261">
        <v>-0.6530633142333403</v>
      </c>
      <c r="R11" s="261">
        <v>-0.64763600189611636</v>
      </c>
      <c r="S11" s="261">
        <v>-0.68417942247939434</v>
      </c>
      <c r="T11" s="36"/>
      <c r="U11" s="261"/>
      <c r="V11" s="261"/>
      <c r="W11" s="261"/>
      <c r="X11" s="261"/>
      <c r="Y11" s="261"/>
      <c r="Z11" s="36"/>
      <c r="AA11" s="261">
        <v>-0.87331381636931349</v>
      </c>
      <c r="AB11" s="261">
        <v>-6.5879151747196163E-2</v>
      </c>
      <c r="AC11" s="261">
        <v>-3.2208574569756628E-2</v>
      </c>
      <c r="AD11" s="261">
        <v>-0.42054103161438761</v>
      </c>
      <c r="AE11" s="261">
        <v>-0.40166009714265583</v>
      </c>
    </row>
    <row r="12" spans="1:31" s="3" customFormat="1">
      <c r="A12" s="42" t="s">
        <v>29</v>
      </c>
      <c r="B12" s="153"/>
      <c r="C12" s="262">
        <v>1.648423352582316E-2</v>
      </c>
      <c r="D12" s="262">
        <v>-0.10732042263059578</v>
      </c>
      <c r="E12" s="262">
        <v>-7.3161917267667048E-2</v>
      </c>
      <c r="F12" s="262">
        <v>-2.9612586179747252E-2</v>
      </c>
      <c r="G12" s="262">
        <v>-1.6894175483324936E-2</v>
      </c>
      <c r="H12" s="438"/>
      <c r="I12" s="262">
        <v>0.22703929112381271</v>
      </c>
      <c r="J12" s="262">
        <v>-0.10366709603255898</v>
      </c>
      <c r="K12" s="262">
        <v>-3.8056052137729994E-2</v>
      </c>
      <c r="L12" s="262">
        <v>9.7161017971471947E-2</v>
      </c>
      <c r="M12" s="262">
        <v>0.12292843405936724</v>
      </c>
      <c r="N12" s="442"/>
      <c r="O12" s="262">
        <v>0.10985244870660783</v>
      </c>
      <c r="P12" s="262">
        <v>-9.971337893031483E-2</v>
      </c>
      <c r="Q12" s="262">
        <v>-3.9831163517674142E-2</v>
      </c>
      <c r="R12" s="262">
        <v>3.25825755646173E-2</v>
      </c>
      <c r="S12" s="262">
        <v>5.4661992044734618E-2</v>
      </c>
      <c r="T12" s="151"/>
      <c r="U12" s="262"/>
      <c r="V12" s="262"/>
      <c r="W12" s="262"/>
      <c r="X12" s="262"/>
      <c r="Y12" s="262"/>
      <c r="Z12" s="151"/>
      <c r="AA12" s="262">
        <v>0.11516970755280227</v>
      </c>
      <c r="AB12" s="262">
        <v>-0.10363856608455339</v>
      </c>
      <c r="AC12" s="262">
        <v>-5.0496399179319001E-2</v>
      </c>
      <c r="AD12" s="262">
        <v>3.24905600844176E-2</v>
      </c>
      <c r="AE12" s="262">
        <v>5.2570920764148599E-2</v>
      </c>
    </row>
    <row r="13" spans="1:31" s="3" customFormat="1">
      <c r="A13" s="95"/>
      <c r="B13" s="95"/>
      <c r="C13" s="261"/>
      <c r="D13" s="261"/>
      <c r="E13" s="261"/>
      <c r="F13" s="261"/>
      <c r="G13" s="261"/>
      <c r="H13" s="439"/>
      <c r="I13" s="261"/>
      <c r="J13" s="261"/>
      <c r="K13" s="261"/>
      <c r="L13" s="261"/>
      <c r="M13" s="261"/>
      <c r="N13" s="439"/>
      <c r="O13" s="261"/>
      <c r="P13" s="261"/>
      <c r="Q13" s="261"/>
      <c r="R13" s="261"/>
      <c r="S13" s="261"/>
      <c r="T13" s="98"/>
      <c r="U13" s="261"/>
      <c r="V13" s="261"/>
      <c r="W13" s="261"/>
      <c r="X13" s="261"/>
      <c r="Y13" s="261"/>
      <c r="Z13" s="98"/>
      <c r="AA13" s="261"/>
      <c r="AB13" s="261"/>
      <c r="AC13" s="261"/>
      <c r="AD13" s="261"/>
      <c r="AE13" s="261"/>
    </row>
    <row r="14" spans="1:31" s="3" customFormat="1">
      <c r="A14" s="42"/>
      <c r="B14" s="152" t="s">
        <v>26</v>
      </c>
      <c r="C14" s="261">
        <v>8.5392359998866199E-2</v>
      </c>
      <c r="D14" s="261">
        <v>5.2361124050778168E-2</v>
      </c>
      <c r="E14" s="261">
        <v>7.0795679653990612E-2</v>
      </c>
      <c r="F14" s="261">
        <v>7.1857536057009688E-2</v>
      </c>
      <c r="G14" s="261">
        <v>7.941124869821907E-2</v>
      </c>
      <c r="H14" s="438"/>
      <c r="I14" s="261">
        <v>-4.764126976989214E-3</v>
      </c>
      <c r="J14" s="261">
        <v>6.5181180371327072E-2</v>
      </c>
      <c r="K14" s="261">
        <v>9.8091819009701653E-2</v>
      </c>
      <c r="L14" s="261">
        <v>2.4858691935173542E-2</v>
      </c>
      <c r="M14" s="261">
        <v>3.8796809095962038E-2</v>
      </c>
      <c r="N14" s="438"/>
      <c r="O14" s="261">
        <v>6.0989693305463916E-2</v>
      </c>
      <c r="P14" s="261">
        <v>8.2364341872102009E-2</v>
      </c>
      <c r="Q14" s="261">
        <v>0.1055119231575278</v>
      </c>
      <c r="R14" s="261">
        <v>6.9844555745161449E-2</v>
      </c>
      <c r="S14" s="261">
        <v>7.9433889925564397E-2</v>
      </c>
      <c r="T14" s="41"/>
      <c r="U14" s="261"/>
      <c r="V14" s="261"/>
      <c r="W14" s="261"/>
      <c r="X14" s="261"/>
      <c r="Y14" s="261"/>
      <c r="Z14" s="41"/>
      <c r="AA14" s="261">
        <v>4.6801018776630621E-2</v>
      </c>
      <c r="AB14" s="261">
        <v>6.6529345307874993E-2</v>
      </c>
      <c r="AC14" s="261">
        <v>9.1562846019221142E-2</v>
      </c>
      <c r="AD14" s="261">
        <v>5.5007197687040946E-2</v>
      </c>
      <c r="AE14" s="261">
        <v>6.5420112602345398E-2</v>
      </c>
    </row>
    <row r="15" spans="1:31" s="3" customFormat="1">
      <c r="A15" s="42"/>
      <c r="B15" s="152" t="s">
        <v>25</v>
      </c>
      <c r="C15" s="261">
        <v>5.3537778769112171E-2</v>
      </c>
      <c r="D15" s="261">
        <v>-2.7175998959175052E-2</v>
      </c>
      <c r="E15" s="261">
        <v>-9.3703454647711109E-3</v>
      </c>
      <c r="F15" s="261">
        <v>1.3515889609072677E-2</v>
      </c>
      <c r="G15" s="261">
        <v>2.2344814615829718E-2</v>
      </c>
      <c r="H15" s="438"/>
      <c r="I15" s="261">
        <v>0.11286725393018565</v>
      </c>
      <c r="J15" s="261">
        <v>5.2443363872400631E-2</v>
      </c>
      <c r="K15" s="261">
        <v>7.2126394733355206E-2</v>
      </c>
      <c r="L15" s="261">
        <v>8.077779868799724E-2</v>
      </c>
      <c r="M15" s="261">
        <v>9.1230911475657581E-2</v>
      </c>
      <c r="N15" s="438"/>
      <c r="O15" s="261">
        <v>0.2235224696226655</v>
      </c>
      <c r="P15" s="261">
        <v>-5.1562990744947308E-2</v>
      </c>
      <c r="Q15" s="261">
        <v>-3.6929845062998984E-2</v>
      </c>
      <c r="R15" s="261">
        <v>7.5569765547955733E-2</v>
      </c>
      <c r="S15" s="261">
        <v>8.344009598952172E-2</v>
      </c>
      <c r="T15" s="41"/>
      <c r="U15" s="261"/>
      <c r="V15" s="261"/>
      <c r="W15" s="261"/>
      <c r="X15" s="261"/>
      <c r="Y15" s="261"/>
      <c r="Z15" s="41"/>
      <c r="AA15" s="261">
        <v>0.12543144472773268</v>
      </c>
      <c r="AB15" s="261">
        <v>-7.7548891283644849E-3</v>
      </c>
      <c r="AC15" s="261">
        <v>9.6549372450477761E-3</v>
      </c>
      <c r="AD15" s="261">
        <v>5.6023500283769866E-2</v>
      </c>
      <c r="AE15" s="261">
        <v>6.5096355033345349E-2</v>
      </c>
    </row>
    <row r="16" spans="1:31" s="3" customFormat="1">
      <c r="A16" s="42"/>
      <c r="B16" s="152" t="s">
        <v>27</v>
      </c>
      <c r="C16" s="261">
        <v>-1.0264591596491365E-3</v>
      </c>
      <c r="D16" s="261">
        <v>-0.1836007108495564</v>
      </c>
      <c r="E16" s="261">
        <v>-0.12547250081049993</v>
      </c>
      <c r="F16" s="261">
        <v>-6.1235954163377064E-2</v>
      </c>
      <c r="G16" s="261">
        <v>-4.2066382662864728E-2</v>
      </c>
      <c r="H16" s="438"/>
      <c r="I16" s="261">
        <v>9.2985156025495674E-2</v>
      </c>
      <c r="J16" s="261">
        <v>-4.9968591694848047E-2</v>
      </c>
      <c r="K16" s="261">
        <v>6.312791371529497E-2</v>
      </c>
      <c r="L16" s="261">
        <v>4.8081159436446121E-2</v>
      </c>
      <c r="M16" s="261">
        <v>8.360653162259811E-2</v>
      </c>
      <c r="N16" s="438"/>
      <c r="O16" s="261">
        <v>0.13937684422526703</v>
      </c>
      <c r="P16" s="261">
        <v>-0.19255642413582261</v>
      </c>
      <c r="Q16" s="261">
        <v>-5.3727721212528536E-2</v>
      </c>
      <c r="R16" s="261">
        <v>3.3646952230128917E-2</v>
      </c>
      <c r="S16" s="261">
        <v>7.7867719369195371E-2</v>
      </c>
      <c r="T16" s="41"/>
      <c r="U16" s="261"/>
      <c r="V16" s="261"/>
      <c r="W16" s="261"/>
      <c r="X16" s="261"/>
      <c r="Y16" s="261"/>
      <c r="Z16" s="41"/>
      <c r="AA16" s="261">
        <v>7.7028733519068943E-2</v>
      </c>
      <c r="AB16" s="261">
        <v>-0.14121772741569766</v>
      </c>
      <c r="AC16" s="261">
        <v>-3.8743007021747281E-2</v>
      </c>
      <c r="AD16" s="261">
        <v>7.0258552468325519E-3</v>
      </c>
      <c r="AE16" s="261">
        <v>3.9894774848068706E-2</v>
      </c>
    </row>
    <row r="17" spans="1:31" s="3" customFormat="1">
      <c r="A17" s="42"/>
      <c r="B17" s="152" t="s">
        <v>49</v>
      </c>
      <c r="C17" s="261">
        <v>-8.529125586122481E-2</v>
      </c>
      <c r="D17" s="261">
        <v>0.13790826698203656</v>
      </c>
      <c r="E17" s="261">
        <v>0.21305760938461671</v>
      </c>
      <c r="F17" s="261">
        <v>3.7598405105942215E-2</v>
      </c>
      <c r="G17" s="261">
        <v>7.8974287509794086E-2</v>
      </c>
      <c r="H17" s="438"/>
      <c r="I17" s="261">
        <v>-2.0569562456351814E-2</v>
      </c>
      <c r="J17" s="261">
        <v>0.14494502211637167</v>
      </c>
      <c r="K17" s="261">
        <v>0.2669012264069438</v>
      </c>
      <c r="L17" s="261">
        <v>7.4171393619650791E-2</v>
      </c>
      <c r="M17" s="261">
        <v>0.14397942548413217</v>
      </c>
      <c r="N17" s="438"/>
      <c r="O17" s="261">
        <v>4.8088965214957901E-3</v>
      </c>
      <c r="P17" s="261">
        <v>0.10824410200058138</v>
      </c>
      <c r="Q17" s="261">
        <v>0.23270705651020254</v>
      </c>
      <c r="R17" s="261">
        <v>6.2635480440674074E-2</v>
      </c>
      <c r="S17" s="261">
        <v>0.13221785764429214</v>
      </c>
      <c r="T17" s="41"/>
      <c r="U17" s="261"/>
      <c r="V17" s="261"/>
      <c r="W17" s="261"/>
      <c r="X17" s="261"/>
      <c r="Y17" s="261"/>
      <c r="Z17" s="41"/>
      <c r="AA17" s="261">
        <v>-3.3259093234055861E-2</v>
      </c>
      <c r="AB17" s="261">
        <v>0.13007454950650588</v>
      </c>
      <c r="AC17" s="261">
        <v>0.23798294635115985</v>
      </c>
      <c r="AD17" s="261">
        <v>5.8325200731507251E-2</v>
      </c>
      <c r="AE17" s="261">
        <v>0.11883150042673335</v>
      </c>
    </row>
    <row r="18" spans="1:31" s="3" customFormat="1">
      <c r="A18" s="42"/>
      <c r="B18" s="152" t="s">
        <v>24</v>
      </c>
      <c r="C18" s="261">
        <v>-0.30992104650437707</v>
      </c>
      <c r="D18" s="261">
        <v>-6.1719822551407648E-3</v>
      </c>
      <c r="E18" s="261">
        <v>4.5467137408775893E-2</v>
      </c>
      <c r="F18" s="261">
        <v>-0.12198195635499395</v>
      </c>
      <c r="G18" s="261">
        <v>-9.0031210466314196E-2</v>
      </c>
      <c r="H18" s="438"/>
      <c r="I18" s="261">
        <v>-0.17078989526850297</v>
      </c>
      <c r="J18" s="261">
        <v>-3.7220567579503129E-2</v>
      </c>
      <c r="K18" s="261">
        <v>4.9704210469228335E-2</v>
      </c>
      <c r="L18" s="261">
        <v>-9.3600058113377918E-2</v>
      </c>
      <c r="M18" s="261">
        <v>-4.336614903846122E-2</v>
      </c>
      <c r="N18" s="438"/>
      <c r="O18" s="261">
        <v>-2.1670538506638928E-2</v>
      </c>
      <c r="P18" s="261">
        <v>-8.7100108945642213E-2</v>
      </c>
      <c r="Q18" s="261">
        <v>-1.0669338332202389E-2</v>
      </c>
      <c r="R18" s="261">
        <v>-5.7851889474197032E-2</v>
      </c>
      <c r="S18" s="261">
        <v>-1.5587076825552068E-2</v>
      </c>
      <c r="T18" s="41"/>
      <c r="U18" s="261"/>
      <c r="V18" s="261"/>
      <c r="W18" s="261"/>
      <c r="X18" s="261"/>
      <c r="Y18" s="261"/>
      <c r="Z18" s="41"/>
      <c r="AA18" s="261">
        <v>-0.15405726400958339</v>
      </c>
      <c r="AB18" s="261">
        <v>-4.364786770919888E-2</v>
      </c>
      <c r="AC18" s="261">
        <v>2.8231950368907473E-2</v>
      </c>
      <c r="AD18" s="261">
        <v>-8.9826607190374164E-2</v>
      </c>
      <c r="AE18" s="261">
        <v>-4.801052919424844E-2</v>
      </c>
    </row>
    <row r="19" spans="1:31" s="3" customFormat="1">
      <c r="A19" s="42"/>
      <c r="B19" s="152" t="s">
        <v>56</v>
      </c>
      <c r="C19" s="261">
        <v>0</v>
      </c>
      <c r="D19" s="261">
        <v>-0.44204961265865811</v>
      </c>
      <c r="E19" s="261">
        <v>-0.44644976920904667</v>
      </c>
      <c r="F19" s="261">
        <v>-0.44204961265865811</v>
      </c>
      <c r="G19" s="261">
        <v>-0.44644976920904683</v>
      </c>
      <c r="H19" s="438"/>
      <c r="I19" s="261">
        <v>0</v>
      </c>
      <c r="J19" s="261">
        <v>-0.37281837508719856</v>
      </c>
      <c r="K19" s="261">
        <v>-0.38015532388775497</v>
      </c>
      <c r="L19" s="261">
        <v>-0.37281837508719856</v>
      </c>
      <c r="M19" s="261">
        <v>-0.38015532388775497</v>
      </c>
      <c r="N19" s="438"/>
      <c r="O19" s="261">
        <v>0</v>
      </c>
      <c r="P19" s="261">
        <v>-0.28109337292586978</v>
      </c>
      <c r="Q19" s="261">
        <v>-0.30028793320809033</v>
      </c>
      <c r="R19" s="261">
        <v>-0.28109337292586978</v>
      </c>
      <c r="S19" s="261">
        <v>-0.30028793320809033</v>
      </c>
      <c r="T19" s="41"/>
      <c r="U19" s="261"/>
      <c r="V19" s="261"/>
      <c r="W19" s="261"/>
      <c r="X19" s="261"/>
      <c r="Y19" s="261"/>
      <c r="Z19" s="41"/>
      <c r="AA19" s="261">
        <v>0</v>
      </c>
      <c r="AB19" s="261">
        <v>-0.37259346181072345</v>
      </c>
      <c r="AC19" s="261">
        <v>-0.38227869147988086</v>
      </c>
      <c r="AD19" s="261">
        <v>-0.37259346181072339</v>
      </c>
      <c r="AE19" s="261">
        <v>-0.38227869147988086</v>
      </c>
    </row>
    <row r="20" spans="1:31" s="3" customFormat="1">
      <c r="A20" s="42"/>
      <c r="B20" s="152" t="s">
        <v>100</v>
      </c>
      <c r="C20" s="261" t="s">
        <v>107</v>
      </c>
      <c r="D20" s="261" t="s">
        <v>107</v>
      </c>
      <c r="E20" s="261" t="s">
        <v>107</v>
      </c>
      <c r="F20" s="261" t="s">
        <v>107</v>
      </c>
      <c r="G20" s="261" t="s">
        <v>107</v>
      </c>
      <c r="H20" s="438"/>
      <c r="I20" s="261" t="s">
        <v>107</v>
      </c>
      <c r="J20" s="261" t="s">
        <v>107</v>
      </c>
      <c r="K20" s="261" t="s">
        <v>107</v>
      </c>
      <c r="L20" s="261" t="s">
        <v>107</v>
      </c>
      <c r="M20" s="261" t="s">
        <v>107</v>
      </c>
      <c r="N20" s="438"/>
      <c r="O20" s="261" t="s">
        <v>107</v>
      </c>
      <c r="P20" s="261" t="s">
        <v>107</v>
      </c>
      <c r="Q20" s="261" t="s">
        <v>107</v>
      </c>
      <c r="R20" s="261" t="s">
        <v>107</v>
      </c>
      <c r="S20" s="261" t="s">
        <v>107</v>
      </c>
      <c r="T20" s="41"/>
      <c r="U20" s="261"/>
      <c r="V20" s="261"/>
      <c r="W20" s="261"/>
      <c r="X20" s="261"/>
      <c r="Y20" s="261"/>
      <c r="Z20" s="41"/>
      <c r="AA20" s="261" t="s">
        <v>107</v>
      </c>
      <c r="AB20" s="261" t="s">
        <v>107</v>
      </c>
      <c r="AC20" s="261" t="s">
        <v>107</v>
      </c>
      <c r="AD20" s="261" t="s">
        <v>107</v>
      </c>
      <c r="AE20" s="261" t="s">
        <v>107</v>
      </c>
    </row>
    <row r="21" spans="1:31" s="3" customFormat="1">
      <c r="A21" s="42"/>
      <c r="B21" s="152" t="s">
        <v>117</v>
      </c>
      <c r="C21" s="261">
        <v>8.1383985240253212E-2</v>
      </c>
      <c r="D21" s="261">
        <v>0.19734349867860568</v>
      </c>
      <c r="E21" s="261">
        <v>0.20757822001050541</v>
      </c>
      <c r="F21" s="261">
        <v>9.549476393242147E-2</v>
      </c>
      <c r="G21" s="261">
        <v>9.6740197648105597E-2</v>
      </c>
      <c r="H21" s="438"/>
      <c r="I21" s="261">
        <v>0.12168223034107485</v>
      </c>
      <c r="J21" s="261">
        <v>0.65981740867297889</v>
      </c>
      <c r="K21" s="261">
        <v>0.69094245120938225</v>
      </c>
      <c r="L21" s="261">
        <v>0.15930690417670254</v>
      </c>
      <c r="M21" s="261">
        <v>0.16148306663681575</v>
      </c>
      <c r="N21" s="438"/>
      <c r="O21" s="261">
        <v>1.0980914544333276E-2</v>
      </c>
      <c r="P21" s="261">
        <v>-4.7851988533648346E-2</v>
      </c>
      <c r="Q21" s="261">
        <v>-1.026884289330349E-2</v>
      </c>
      <c r="R21" s="261">
        <v>7.0721910267936292E-3</v>
      </c>
      <c r="S21" s="261">
        <v>9.569129262746702E-3</v>
      </c>
      <c r="T21" s="41"/>
      <c r="U21" s="261"/>
      <c r="V21" s="261"/>
      <c r="W21" s="261"/>
      <c r="X21" s="261"/>
      <c r="Y21" s="261"/>
      <c r="Z21" s="41"/>
      <c r="AA21" s="261">
        <v>6.2729061713419909E-2</v>
      </c>
      <c r="AB21" s="261">
        <v>0.23226184431356744</v>
      </c>
      <c r="AC21" s="261">
        <v>0.25771577541214463</v>
      </c>
      <c r="AD21" s="261">
        <v>7.6569725498492752E-2</v>
      </c>
      <c r="AE21" s="261">
        <v>7.8647785546470228E-2</v>
      </c>
    </row>
    <row r="22" spans="1:31" s="3" customFormat="1">
      <c r="A22" s="42"/>
      <c r="B22" s="152" t="s">
        <v>118</v>
      </c>
      <c r="C22" s="261" t="s">
        <v>107</v>
      </c>
      <c r="D22" s="261" t="s">
        <v>107</v>
      </c>
      <c r="E22" s="261" t="s">
        <v>107</v>
      </c>
      <c r="F22" s="261" t="s">
        <v>107</v>
      </c>
      <c r="G22" s="261" t="s">
        <v>107</v>
      </c>
      <c r="H22" s="438"/>
      <c r="I22" s="261" t="s">
        <v>107</v>
      </c>
      <c r="J22" s="261" t="s">
        <v>107</v>
      </c>
      <c r="K22" s="261" t="s">
        <v>107</v>
      </c>
      <c r="L22" s="261" t="s">
        <v>107</v>
      </c>
      <c r="M22" s="261" t="s">
        <v>107</v>
      </c>
      <c r="N22" s="438"/>
      <c r="O22" s="261" t="s">
        <v>107</v>
      </c>
      <c r="P22" s="261" t="s">
        <v>107</v>
      </c>
      <c r="Q22" s="261" t="s">
        <v>107</v>
      </c>
      <c r="R22" s="261" t="s">
        <v>107</v>
      </c>
      <c r="S22" s="261" t="s">
        <v>107</v>
      </c>
      <c r="T22" s="41"/>
      <c r="U22" s="261"/>
      <c r="V22" s="261"/>
      <c r="W22" s="261"/>
      <c r="X22" s="261"/>
      <c r="Y22" s="261"/>
      <c r="Z22" s="41"/>
      <c r="AA22" s="261" t="s">
        <v>107</v>
      </c>
      <c r="AB22" s="261" t="s">
        <v>107</v>
      </c>
      <c r="AC22" s="261" t="s">
        <v>107</v>
      </c>
      <c r="AD22" s="261" t="s">
        <v>107</v>
      </c>
      <c r="AE22" s="261" t="s">
        <v>107</v>
      </c>
    </row>
    <row r="23" spans="1:31" s="3" customFormat="1">
      <c r="A23" s="42"/>
      <c r="B23" s="152" t="s">
        <v>94</v>
      </c>
      <c r="C23" s="261">
        <v>-0.88269381059640617</v>
      </c>
      <c r="D23" s="261">
        <v>0.3209324390134472</v>
      </c>
      <c r="E23" s="261">
        <v>0.33454863068430868</v>
      </c>
      <c r="F23" s="261">
        <v>-0.34947536498287141</v>
      </c>
      <c r="G23" s="261">
        <v>-0.34485659297834376</v>
      </c>
      <c r="H23" s="438"/>
      <c r="I23" s="261">
        <v>-5.552183550086278E-2</v>
      </c>
      <c r="J23" s="261">
        <v>-0.94102699250461141</v>
      </c>
      <c r="K23" s="261">
        <v>-0.94215256603025421</v>
      </c>
      <c r="L23" s="261">
        <v>-0.68766858115805451</v>
      </c>
      <c r="M23" s="261">
        <v>-0.68642129134536478</v>
      </c>
      <c r="N23" s="441"/>
      <c r="O23" s="261" t="s">
        <v>107</v>
      </c>
      <c r="P23" s="261">
        <v>-0.24105856548459514</v>
      </c>
      <c r="Q23" s="261">
        <v>-0.23791553019908693</v>
      </c>
      <c r="R23" s="261">
        <v>-0.40586669682117177</v>
      </c>
      <c r="S23" s="261">
        <v>-0.40324076743154796</v>
      </c>
      <c r="T23" s="36"/>
      <c r="U23" s="261"/>
      <c r="V23" s="261"/>
      <c r="W23" s="261"/>
      <c r="X23" s="261"/>
      <c r="Y23" s="261"/>
      <c r="Z23" s="36"/>
      <c r="AA23" s="261">
        <v>-0.72857596580258965</v>
      </c>
      <c r="AB23" s="261">
        <v>-0.30930082115058072</v>
      </c>
      <c r="AC23" s="261">
        <v>-0.30434084505396353</v>
      </c>
      <c r="AD23" s="261">
        <v>-0.46730279326829521</v>
      </c>
      <c r="AE23" s="261">
        <v>-0.46421198420804477</v>
      </c>
    </row>
    <row r="24" spans="1:31" s="3" customFormat="1">
      <c r="A24" s="42" t="s">
        <v>58</v>
      </c>
      <c r="B24" s="153"/>
      <c r="C24" s="262">
        <v>4.1445919108913133E-3</v>
      </c>
      <c r="D24" s="262">
        <v>4.1633560671014085E-2</v>
      </c>
      <c r="E24" s="262">
        <v>7.7261646485482338E-2</v>
      </c>
      <c r="F24" s="262">
        <v>2.1011488365432925E-2</v>
      </c>
      <c r="G24" s="262">
        <v>3.6956842551475737E-2</v>
      </c>
      <c r="H24" s="438"/>
      <c r="I24" s="262">
        <v>7.3783258661129003E-2</v>
      </c>
      <c r="J24" s="262">
        <v>1.9553931367451729E-2</v>
      </c>
      <c r="K24" s="262">
        <v>7.9086280264295844E-2</v>
      </c>
      <c r="L24" s="262">
        <v>4.8391505657468713E-2</v>
      </c>
      <c r="M24" s="262">
        <v>7.6349965339540915E-2</v>
      </c>
      <c r="N24" s="442"/>
      <c r="O24" s="262">
        <v>0.11600513925755518</v>
      </c>
      <c r="P24" s="262">
        <v>2.4742330717522739E-2</v>
      </c>
      <c r="Q24" s="262">
        <v>8.3527350011095208E-2</v>
      </c>
      <c r="R24" s="262">
        <v>7.3459502530957052E-2</v>
      </c>
      <c r="S24" s="262">
        <v>0.10086437806891645</v>
      </c>
      <c r="T24" s="151"/>
      <c r="U24" s="262"/>
      <c r="V24" s="262"/>
      <c r="W24" s="262"/>
      <c r="X24" s="262"/>
      <c r="Y24" s="262"/>
      <c r="Z24" s="151"/>
      <c r="AA24" s="262">
        <v>6.3581622431596374E-2</v>
      </c>
      <c r="AB24" s="262">
        <v>2.8488827549459271E-2</v>
      </c>
      <c r="AC24" s="262">
        <v>7.9954246683619098E-2</v>
      </c>
      <c r="AD24" s="262">
        <v>4.738915888527008E-2</v>
      </c>
      <c r="AE24" s="262">
        <v>7.1136251397055469E-2</v>
      </c>
    </row>
    <row r="25" spans="1:31" s="3" customFormat="1">
      <c r="A25" s="95"/>
      <c r="B25" s="95"/>
      <c r="C25" s="261"/>
      <c r="D25" s="261"/>
      <c r="E25" s="261"/>
      <c r="F25" s="261"/>
      <c r="G25" s="261"/>
      <c r="H25" s="438"/>
      <c r="I25" s="261"/>
      <c r="J25" s="261"/>
      <c r="K25" s="261"/>
      <c r="L25" s="261"/>
      <c r="M25" s="261"/>
      <c r="N25" s="439"/>
      <c r="O25" s="261"/>
      <c r="P25" s="261"/>
      <c r="Q25" s="261"/>
      <c r="R25" s="261"/>
      <c r="S25" s="261"/>
      <c r="T25" s="98"/>
      <c r="U25" s="261"/>
      <c r="V25" s="261"/>
      <c r="W25" s="261"/>
      <c r="X25" s="261"/>
      <c r="Y25" s="261"/>
      <c r="Z25" s="98"/>
      <c r="AA25" s="261"/>
      <c r="AB25" s="261"/>
      <c r="AC25" s="261"/>
      <c r="AD25" s="261"/>
      <c r="AE25" s="261"/>
    </row>
    <row r="26" spans="1:31" s="3" customFormat="1">
      <c r="A26" s="42"/>
      <c r="B26" s="152" t="s">
        <v>55</v>
      </c>
      <c r="C26" s="261">
        <v>2.1164691514903654E-2</v>
      </c>
      <c r="D26" s="261">
        <v>1.3096761975903516E-2</v>
      </c>
      <c r="E26" s="261">
        <v>4.305833766634927E-2</v>
      </c>
      <c r="F26" s="261">
        <v>1.6509088355899634E-2</v>
      </c>
      <c r="G26" s="261">
        <v>3.3798432016982752E-2</v>
      </c>
      <c r="H26" s="438"/>
      <c r="I26" s="261">
        <v>9.1830870185827376E-2</v>
      </c>
      <c r="J26" s="261">
        <v>-4.1237257283927055E-2</v>
      </c>
      <c r="K26" s="261">
        <v>1.0677426123534627E-2</v>
      </c>
      <c r="L26" s="261">
        <v>1.511951828757126E-2</v>
      </c>
      <c r="M26" s="261">
        <v>4.504738774272337E-2</v>
      </c>
      <c r="N26" s="438"/>
      <c r="O26" s="261">
        <v>7.3284360279213853E-2</v>
      </c>
      <c r="P26" s="261">
        <v>7.2454542696521199E-2</v>
      </c>
      <c r="Q26" s="261">
        <v>0.10569330593378863</v>
      </c>
      <c r="R26" s="261">
        <v>7.2826964136101388E-2</v>
      </c>
      <c r="S26" s="261">
        <v>9.1148198132158562E-2</v>
      </c>
      <c r="T26" s="41"/>
      <c r="U26" s="261"/>
      <c r="V26" s="261"/>
      <c r="W26" s="261"/>
      <c r="X26" s="261"/>
      <c r="Y26" s="261"/>
      <c r="Z26" s="41"/>
      <c r="AA26" s="261">
        <v>6.3347103700440818E-2</v>
      </c>
      <c r="AB26" s="261">
        <v>1.3466857066074858E-2</v>
      </c>
      <c r="AC26" s="261">
        <v>5.2191409968569774E-2</v>
      </c>
      <c r="AD26" s="261">
        <v>3.500799105307411E-2</v>
      </c>
      <c r="AE26" s="261">
        <v>5.7009074467257295E-2</v>
      </c>
    </row>
    <row r="27" spans="1:31" s="3" customFormat="1">
      <c r="A27" s="42"/>
      <c r="B27" s="152" t="s">
        <v>22</v>
      </c>
      <c r="C27" s="261">
        <v>-0.9664515307718422</v>
      </c>
      <c r="D27" s="261">
        <v>-0.26841939202528492</v>
      </c>
      <c r="E27" s="261">
        <v>-0.22730268299765841</v>
      </c>
      <c r="F27" s="261">
        <v>-0.37915233137515059</v>
      </c>
      <c r="G27" s="261">
        <v>-0.34455820747547805</v>
      </c>
      <c r="H27" s="438"/>
      <c r="I27" s="261" t="s">
        <v>107</v>
      </c>
      <c r="J27" s="261">
        <v>-0.33057191804615099</v>
      </c>
      <c r="K27" s="261">
        <v>-0.27570549058243826</v>
      </c>
      <c r="L27" s="261">
        <v>-0.37611198957789554</v>
      </c>
      <c r="M27" s="261">
        <v>-0.32493296832514584</v>
      </c>
      <c r="N27" s="438"/>
      <c r="O27" s="261">
        <v>-0.93833036605422182</v>
      </c>
      <c r="P27" s="261">
        <v>-0.28685848268553404</v>
      </c>
      <c r="Q27" s="261">
        <v>-0.21765078198607918</v>
      </c>
      <c r="R27" s="261">
        <v>-0.28176534910503032</v>
      </c>
      <c r="S27" s="261">
        <v>-0.21201659042063342</v>
      </c>
      <c r="T27" s="41"/>
      <c r="U27" s="261"/>
      <c r="V27" s="261"/>
      <c r="W27" s="261"/>
      <c r="X27" s="261"/>
      <c r="Y27" s="261"/>
      <c r="Z27" s="41"/>
      <c r="AA27" s="261">
        <v>-0.9790053569563899</v>
      </c>
      <c r="AB27" s="261">
        <v>-0.29560443606063957</v>
      </c>
      <c r="AC27" s="261">
        <v>-0.24117737111291412</v>
      </c>
      <c r="AD27" s="261">
        <v>-0.35113554081762616</v>
      </c>
      <c r="AE27" s="261">
        <v>-0.30113105557796715</v>
      </c>
    </row>
    <row r="28" spans="1:31" s="3" customFormat="1">
      <c r="A28" s="42"/>
      <c r="B28" s="152" t="s">
        <v>81</v>
      </c>
      <c r="C28" s="261">
        <v>-0.25919299915647076</v>
      </c>
      <c r="D28" s="261" t="s">
        <v>107</v>
      </c>
      <c r="E28" s="261">
        <v>0</v>
      </c>
      <c r="F28" s="261">
        <v>-0.25919299915647076</v>
      </c>
      <c r="G28" s="261">
        <v>-0.25919299915647076</v>
      </c>
      <c r="H28" s="438"/>
      <c r="I28" s="261">
        <v>-0.56535467948301588</v>
      </c>
      <c r="J28" s="261">
        <v>0</v>
      </c>
      <c r="K28" s="261">
        <v>0</v>
      </c>
      <c r="L28" s="261">
        <v>-0.56535467948301588</v>
      </c>
      <c r="M28" s="261">
        <v>-0.56535467948301588</v>
      </c>
      <c r="N28" s="438"/>
      <c r="O28" s="261">
        <v>-1.4051736835777744E-2</v>
      </c>
      <c r="P28" s="261">
        <v>0</v>
      </c>
      <c r="Q28" s="261">
        <v>0</v>
      </c>
      <c r="R28" s="261">
        <v>-1.4051736835777744E-2</v>
      </c>
      <c r="S28" s="261">
        <v>-1.4051736835777744E-2</v>
      </c>
      <c r="T28" s="41"/>
      <c r="U28" s="261"/>
      <c r="V28" s="261"/>
      <c r="W28" s="261"/>
      <c r="X28" s="261"/>
      <c r="Y28" s="261"/>
      <c r="Z28" s="41"/>
      <c r="AA28" s="261">
        <v>-0.36435760785877075</v>
      </c>
      <c r="AB28" s="261">
        <v>0</v>
      </c>
      <c r="AC28" s="261">
        <v>0</v>
      </c>
      <c r="AD28" s="261">
        <v>-0.36435760785877075</v>
      </c>
      <c r="AE28" s="261">
        <v>-0.36435760785877075</v>
      </c>
    </row>
    <row r="29" spans="1:31" s="3" customFormat="1">
      <c r="A29" s="42"/>
      <c r="B29" s="152" t="s">
        <v>82</v>
      </c>
      <c r="C29" s="261">
        <v>-8.7431960832892328E-2</v>
      </c>
      <c r="D29" s="261">
        <v>-0.1998664608944723</v>
      </c>
      <c r="E29" s="261">
        <v>-0.1998664608944723</v>
      </c>
      <c r="F29" s="261">
        <v>-0.12141091981364423</v>
      </c>
      <c r="G29" s="261">
        <v>-0.12141091981364423</v>
      </c>
      <c r="H29" s="438"/>
      <c r="I29" s="261">
        <v>-6.8713512371134058E-2</v>
      </c>
      <c r="J29" s="261">
        <v>8.5082444324259224E-2</v>
      </c>
      <c r="K29" s="261">
        <v>8.5082444324259224E-2</v>
      </c>
      <c r="L29" s="261">
        <v>-2.5177541487502491E-2</v>
      </c>
      <c r="M29" s="261">
        <v>-2.5177541487502491E-2</v>
      </c>
      <c r="N29" s="438"/>
      <c r="O29" s="261">
        <v>3.9442415935372004E-2</v>
      </c>
      <c r="P29" s="261">
        <v>-6.0069871196315142E-2</v>
      </c>
      <c r="Q29" s="261">
        <v>0.11622851894486393</v>
      </c>
      <c r="R29" s="261">
        <v>7.4280428450818996E-3</v>
      </c>
      <c r="S29" s="261">
        <v>6.414548548337913E-2</v>
      </c>
      <c r="T29" s="41"/>
      <c r="U29" s="261"/>
      <c r="V29" s="261"/>
      <c r="W29" s="261"/>
      <c r="X29" s="261"/>
      <c r="Y29" s="261"/>
      <c r="Z29" s="41"/>
      <c r="AA29" s="261">
        <v>-3.980152224415278E-2</v>
      </c>
      <c r="AB29" s="261">
        <v>-6.0154712861068681E-2</v>
      </c>
      <c r="AC29" s="261">
        <v>2.4338091707836055E-3</v>
      </c>
      <c r="AD29" s="261">
        <v>-4.5953410907883512E-2</v>
      </c>
      <c r="AE29" s="261">
        <v>-2.7035609447929536E-2</v>
      </c>
    </row>
    <row r="30" spans="1:31" s="3" customFormat="1">
      <c r="A30" s="42"/>
      <c r="B30" s="152" t="s">
        <v>95</v>
      </c>
      <c r="C30" s="261">
        <v>0</v>
      </c>
      <c r="D30" s="261">
        <v>-0.87494860585019996</v>
      </c>
      <c r="E30" s="261">
        <v>-0.87466807531205282</v>
      </c>
      <c r="F30" s="261">
        <v>-0.87494860585019996</v>
      </c>
      <c r="G30" s="261">
        <v>-0.87466807531205282</v>
      </c>
      <c r="H30" s="438"/>
      <c r="I30" s="261">
        <v>0</v>
      </c>
      <c r="J30" s="261" t="s">
        <v>107</v>
      </c>
      <c r="K30" s="261" t="s">
        <v>107</v>
      </c>
      <c r="L30" s="261" t="s">
        <v>107</v>
      </c>
      <c r="M30" s="261" t="s">
        <v>107</v>
      </c>
      <c r="N30" s="438"/>
      <c r="O30" s="261">
        <v>0</v>
      </c>
      <c r="P30" s="261">
        <v>-0.16357114525669544</v>
      </c>
      <c r="Q30" s="261">
        <v>-0.18477201786607342</v>
      </c>
      <c r="R30" s="261">
        <v>-0.16357114525669544</v>
      </c>
      <c r="S30" s="261">
        <v>-0.18477201786607342</v>
      </c>
      <c r="T30" s="41"/>
      <c r="U30" s="261"/>
      <c r="V30" s="261"/>
      <c r="W30" s="261"/>
      <c r="X30" s="261"/>
      <c r="Y30" s="261"/>
      <c r="Z30" s="41"/>
      <c r="AA30" s="261">
        <v>0</v>
      </c>
      <c r="AB30" s="261" t="s">
        <v>107</v>
      </c>
      <c r="AC30" s="261" t="s">
        <v>107</v>
      </c>
      <c r="AD30" s="261" t="s">
        <v>107</v>
      </c>
      <c r="AE30" s="261" t="s">
        <v>107</v>
      </c>
    </row>
    <row r="31" spans="1:31" s="3" customFormat="1">
      <c r="A31" s="42" t="s">
        <v>23</v>
      </c>
      <c r="B31" s="153"/>
      <c r="C31" s="262">
        <v>-5.9052716929283808E-2</v>
      </c>
      <c r="D31" s="262">
        <v>-4.1587328810535423E-2</v>
      </c>
      <c r="E31" s="262">
        <v>-1.1383370161151454E-2</v>
      </c>
      <c r="F31" s="262">
        <v>-4.939635850512749E-2</v>
      </c>
      <c r="G31" s="262">
        <v>-3.2697030178506316E-2</v>
      </c>
      <c r="H31" s="438"/>
      <c r="I31" s="262">
        <v>7.1592951918977594E-4</v>
      </c>
      <c r="J31" s="262">
        <v>-8.1849124428545084E-2</v>
      </c>
      <c r="K31" s="262">
        <v>-3.2109766031311542E-2</v>
      </c>
      <c r="L31" s="262">
        <v>-4.5631594012288182E-2</v>
      </c>
      <c r="M31" s="262">
        <v>-1.7710627773766856E-2</v>
      </c>
      <c r="N31" s="442"/>
      <c r="O31" s="262">
        <v>6.7834567430405293E-2</v>
      </c>
      <c r="P31" s="261">
        <v>1.4358030958378135E-2</v>
      </c>
      <c r="Q31" s="262">
        <v>6.1029343624473507E-2</v>
      </c>
      <c r="R31" s="262">
        <v>3.7940548535986114E-2</v>
      </c>
      <c r="S31" s="262">
        <v>6.4030366514332679E-2</v>
      </c>
      <c r="T31" s="151"/>
      <c r="U31" s="262"/>
      <c r="V31" s="262"/>
      <c r="W31" s="262"/>
      <c r="X31" s="262"/>
      <c r="Y31" s="262"/>
      <c r="Z31" s="151"/>
      <c r="AA31" s="262">
        <v>2.5222003422080037E-3</v>
      </c>
      <c r="AB31" s="262">
        <v>-3.7459405525990912E-2</v>
      </c>
      <c r="AC31" s="262">
        <v>4.9098605197124478E-3</v>
      </c>
      <c r="AD31" s="262">
        <v>-1.9779714881896664E-2</v>
      </c>
      <c r="AE31" s="262">
        <v>3.8540476681561868E-3</v>
      </c>
    </row>
    <row r="32" spans="1:31" s="3" customFormat="1">
      <c r="A32" s="154"/>
      <c r="B32" s="153"/>
      <c r="C32" s="261"/>
      <c r="D32" s="261"/>
      <c r="E32" s="261"/>
      <c r="F32" s="261"/>
      <c r="G32" s="261"/>
      <c r="H32" s="438"/>
      <c r="I32" s="261"/>
      <c r="J32" s="261"/>
      <c r="K32" s="261"/>
      <c r="L32" s="261"/>
      <c r="M32" s="261"/>
      <c r="N32" s="442"/>
      <c r="O32" s="261"/>
      <c r="P32" s="261"/>
      <c r="Q32" s="261"/>
      <c r="R32" s="261"/>
      <c r="S32" s="261"/>
      <c r="T32" s="151"/>
      <c r="U32" s="261"/>
      <c r="V32" s="261"/>
      <c r="W32" s="261"/>
      <c r="X32" s="261"/>
      <c r="Y32" s="261"/>
      <c r="Z32" s="151"/>
      <c r="AA32" s="261"/>
      <c r="AB32" s="261"/>
      <c r="AC32" s="261"/>
      <c r="AD32" s="261"/>
      <c r="AE32" s="261"/>
    </row>
    <row r="33" spans="1:31" s="3" customFormat="1">
      <c r="A33" s="42"/>
      <c r="B33" s="152" t="s">
        <v>51</v>
      </c>
      <c r="C33" s="261">
        <v>0.19764621203747512</v>
      </c>
      <c r="D33" s="261">
        <v>6.277508416357977E-2</v>
      </c>
      <c r="E33" s="261">
        <v>7.8379642072274089E-2</v>
      </c>
      <c r="F33" s="261">
        <v>0.11400233530955001</v>
      </c>
      <c r="G33" s="261">
        <v>0.12456421249208288</v>
      </c>
      <c r="H33" s="438"/>
      <c r="I33" s="261">
        <v>0.15104211324954869</v>
      </c>
      <c r="J33" s="261">
        <v>0.11262723607816433</v>
      </c>
      <c r="K33" s="261">
        <v>0.13985559835813238</v>
      </c>
      <c r="L33" s="261">
        <v>0.1278954113508895</v>
      </c>
      <c r="M33" s="261">
        <v>0.14430173179990008</v>
      </c>
      <c r="N33" s="438"/>
      <c r="O33" s="261">
        <v>0.13755623035254344</v>
      </c>
      <c r="P33" s="261">
        <v>5.8898930359049473E-2</v>
      </c>
      <c r="Q33" s="261">
        <v>7.4902352532043415E-2</v>
      </c>
      <c r="R33" s="261">
        <v>9.2463438369386933E-2</v>
      </c>
      <c r="S33" s="261">
        <v>0.10163790770821682</v>
      </c>
      <c r="T33" s="41"/>
      <c r="U33" s="261"/>
      <c r="V33" s="261"/>
      <c r="W33" s="261"/>
      <c r="X33" s="261"/>
      <c r="Y33" s="261"/>
      <c r="Z33" s="41"/>
      <c r="AA33" s="261">
        <v>0.16077775412993683</v>
      </c>
      <c r="AB33" s="261">
        <v>7.8244189341690029E-2</v>
      </c>
      <c r="AC33" s="261">
        <v>9.7883098767516566E-2</v>
      </c>
      <c r="AD33" s="261">
        <v>0.11159588583318884</v>
      </c>
      <c r="AE33" s="261">
        <v>0.12329873980963921</v>
      </c>
    </row>
    <row r="34" spans="1:31" s="3" customFormat="1">
      <c r="A34" s="42"/>
      <c r="B34" s="152" t="s">
        <v>93</v>
      </c>
      <c r="C34" s="261">
        <v>-9.3902751266664614E-2</v>
      </c>
      <c r="D34" s="261">
        <v>-0.15651400925731326</v>
      </c>
      <c r="E34" s="261">
        <v>-0.15600100183299989</v>
      </c>
      <c r="F34" s="261">
        <v>-0.13621916563147007</v>
      </c>
      <c r="G34" s="261">
        <v>-0.13587244468325482</v>
      </c>
      <c r="H34" s="438"/>
      <c r="I34" s="261">
        <v>-5.9088321397794318E-2</v>
      </c>
      <c r="J34" s="261">
        <v>-0.24188094624235099</v>
      </c>
      <c r="K34" s="261">
        <v>-0.23456848646432613</v>
      </c>
      <c r="L34" s="261">
        <v>-0.18308059114779907</v>
      </c>
      <c r="M34" s="261">
        <v>-0.17812038837099695</v>
      </c>
      <c r="N34" s="441"/>
      <c r="O34" s="261">
        <v>-1.4207434569872404E-2</v>
      </c>
      <c r="P34" s="261">
        <v>-1.0388462265500839E-2</v>
      </c>
      <c r="Q34" s="261">
        <v>-2.3761637505409126E-2</v>
      </c>
      <c r="R34" s="261">
        <v>-1.1722253945133392E-2</v>
      </c>
      <c r="S34" s="261">
        <v>-2.0424793096678405E-2</v>
      </c>
      <c r="T34" s="36"/>
      <c r="U34" s="261"/>
      <c r="V34" s="261"/>
      <c r="W34" s="261"/>
      <c r="X34" s="261"/>
      <c r="Y34" s="261"/>
      <c r="Z34" s="36"/>
      <c r="AA34" s="261">
        <v>-5.7340408925591217E-2</v>
      </c>
      <c r="AB34" s="261">
        <v>-0.14706106342313954</v>
      </c>
      <c r="AC34" s="261">
        <v>-0.1479297891098644</v>
      </c>
      <c r="AD34" s="261">
        <v>-0.11741061730535618</v>
      </c>
      <c r="AE34" s="261">
        <v>-0.11799225074660397</v>
      </c>
    </row>
    <row r="35" spans="1:31" s="3" customFormat="1">
      <c r="A35" s="42"/>
      <c r="B35" s="152" t="s">
        <v>86</v>
      </c>
      <c r="C35" s="261">
        <v>-6.8749696953549252E-2</v>
      </c>
      <c r="D35" s="261">
        <v>0.2378825555594517</v>
      </c>
      <c r="E35" s="261">
        <v>0.22968739999703808</v>
      </c>
      <c r="F35" s="261">
        <v>8.8466959858359695E-5</v>
      </c>
      <c r="G35" s="261">
        <v>-1.7513247035361667E-3</v>
      </c>
      <c r="H35" s="438"/>
      <c r="I35" s="261">
        <v>0.2820483037609452</v>
      </c>
      <c r="J35" s="261">
        <v>0.11584388094824129</v>
      </c>
      <c r="K35" s="261">
        <v>0.1351466639875456</v>
      </c>
      <c r="L35" s="261">
        <v>0.23700780406269298</v>
      </c>
      <c r="M35" s="261">
        <v>0.24223875387103203</v>
      </c>
      <c r="N35" s="441"/>
      <c r="O35" s="261">
        <v>0.15279692967760766</v>
      </c>
      <c r="P35" s="261">
        <v>9.9850510607847595E-2</v>
      </c>
      <c r="Q35" s="261">
        <v>5.9791949708170568E-2</v>
      </c>
      <c r="R35" s="261">
        <v>0.13867150771578438</v>
      </c>
      <c r="S35" s="261">
        <v>0.12798440014868334</v>
      </c>
      <c r="T35" s="36"/>
      <c r="U35" s="261"/>
      <c r="V35" s="261"/>
      <c r="W35" s="261"/>
      <c r="X35" s="261"/>
      <c r="Y35" s="261"/>
      <c r="Z35" s="36"/>
      <c r="AA35" s="261">
        <v>0.11521464333802217</v>
      </c>
      <c r="AB35" s="261">
        <v>0.14754476546914369</v>
      </c>
      <c r="AC35" s="261">
        <v>0.13812119045091259</v>
      </c>
      <c r="AD35" s="261">
        <v>0.1234141733581148</v>
      </c>
      <c r="AE35" s="261">
        <v>0.12102417662549496</v>
      </c>
    </row>
    <row r="36" spans="1:31" s="3" customFormat="1">
      <c r="A36" s="42"/>
      <c r="B36" s="152" t="s">
        <v>108</v>
      </c>
      <c r="C36" s="261">
        <v>-2.5253035414856866E-3</v>
      </c>
      <c r="D36" s="261">
        <v>0.65787895869576807</v>
      </c>
      <c r="E36" s="261">
        <v>0.72234472819836737</v>
      </c>
      <c r="F36" s="261">
        <v>0.35021813205151359</v>
      </c>
      <c r="G36" s="261">
        <v>0.38465140014620669</v>
      </c>
      <c r="H36" s="438"/>
      <c r="I36" s="261">
        <v>8.3765402274813369E-2</v>
      </c>
      <c r="J36" s="261">
        <v>0.25585126782774648</v>
      </c>
      <c r="K36" s="261">
        <v>0.34258857215617644</v>
      </c>
      <c r="L36" s="261">
        <v>0.19294381141401476</v>
      </c>
      <c r="M36" s="261">
        <v>0.24797355409028279</v>
      </c>
      <c r="N36" s="441"/>
      <c r="O36" s="261">
        <v>5.1265292661683427E-2</v>
      </c>
      <c r="P36" s="261">
        <v>0.26781960197048704</v>
      </c>
      <c r="Q36" s="261">
        <v>0.33448291490080539</v>
      </c>
      <c r="R36" s="261">
        <v>0.19119690687710486</v>
      </c>
      <c r="S36" s="261">
        <v>0.23427296025632988</v>
      </c>
      <c r="T36" s="36"/>
      <c r="U36" s="261"/>
      <c r="V36" s="261"/>
      <c r="W36" s="261"/>
      <c r="X36" s="261"/>
      <c r="Y36" s="261"/>
      <c r="Z36" s="36"/>
      <c r="AA36" s="261">
        <v>4.3610783811898285E-2</v>
      </c>
      <c r="AB36" s="261">
        <v>0.36026576669337707</v>
      </c>
      <c r="AC36" s="261">
        <v>0.43362140350803885</v>
      </c>
      <c r="AD36" s="261">
        <v>0.23687948736834497</v>
      </c>
      <c r="AE36" s="261">
        <v>0.28165171453090854</v>
      </c>
    </row>
    <row r="37" spans="1:31" s="3" customFormat="1">
      <c r="A37" s="42"/>
      <c r="B37" s="152" t="s">
        <v>96</v>
      </c>
      <c r="C37" s="261">
        <v>0.40841820508576338</v>
      </c>
      <c r="D37" s="261">
        <v>0.10261675926435755</v>
      </c>
      <c r="E37" s="261">
        <v>7.9059004912454225E-2</v>
      </c>
      <c r="F37" s="261">
        <v>0.32421845555079987</v>
      </c>
      <c r="G37" s="261">
        <v>0.31773203423677215</v>
      </c>
      <c r="H37" s="438"/>
      <c r="I37" s="261">
        <v>0.44428534442275069</v>
      </c>
      <c r="J37" s="261">
        <v>-0.14445769535063474</v>
      </c>
      <c r="K37" s="261">
        <v>-0.14690058433758849</v>
      </c>
      <c r="L37" s="261">
        <v>0.2323516206166141</v>
      </c>
      <c r="M37" s="261">
        <v>0.23147223771970651</v>
      </c>
      <c r="N37" s="441"/>
      <c r="O37" s="261">
        <v>0.34354913412086602</v>
      </c>
      <c r="P37" s="261">
        <v>-0.12961650815704823</v>
      </c>
      <c r="Q37" s="261">
        <v>-0.15747137713225995</v>
      </c>
      <c r="R37" s="261">
        <v>0.19516061916362193</v>
      </c>
      <c r="S37" s="261">
        <v>0.18642511034336706</v>
      </c>
      <c r="T37" s="36"/>
      <c r="U37" s="261"/>
      <c r="V37" s="261"/>
      <c r="W37" s="261"/>
      <c r="X37" s="261"/>
      <c r="Y37" s="261"/>
      <c r="Z37" s="36"/>
      <c r="AA37" s="261">
        <v>0.39709470698516214</v>
      </c>
      <c r="AB37" s="261">
        <v>-7.4214035682735296E-2</v>
      </c>
      <c r="AC37" s="261">
        <v>-9.1021732850243078E-2</v>
      </c>
      <c r="AD37" s="261">
        <v>0.24724509353873192</v>
      </c>
      <c r="AE37" s="261">
        <v>0.24190119325540868</v>
      </c>
    </row>
    <row r="38" spans="1:31" s="3" customFormat="1">
      <c r="A38" s="42" t="s">
        <v>21</v>
      </c>
      <c r="B38" s="153"/>
      <c r="C38" s="262">
        <v>0.10681322937612595</v>
      </c>
      <c r="D38" s="262">
        <v>6.9351465447517177E-2</v>
      </c>
      <c r="E38" s="262">
        <v>8.243044549042973E-2</v>
      </c>
      <c r="F38" s="262">
        <v>8.6634973488155506E-2</v>
      </c>
      <c r="G38" s="262">
        <v>9.367978340587553E-2</v>
      </c>
      <c r="H38" s="438"/>
      <c r="I38" s="262">
        <v>0.18533438940115413</v>
      </c>
      <c r="J38" s="262">
        <v>8.5232213233146698E-2</v>
      </c>
      <c r="K38" s="262">
        <v>0.11120206613696294</v>
      </c>
      <c r="L38" s="262">
        <v>0.13068109341091588</v>
      </c>
      <c r="M38" s="262">
        <v>0.14485998653700588</v>
      </c>
      <c r="N38" s="442"/>
      <c r="O38" s="262">
        <v>0.14089764700460394</v>
      </c>
      <c r="P38" s="262">
        <v>6.1221881123831284E-2</v>
      </c>
      <c r="Q38" s="262">
        <v>7.1353983377383912E-2</v>
      </c>
      <c r="R38" s="262">
        <v>9.9343882466779374E-2</v>
      </c>
      <c r="S38" s="262">
        <v>0.10462813655160762</v>
      </c>
      <c r="T38" s="151"/>
      <c r="U38" s="262"/>
      <c r="V38" s="262"/>
      <c r="W38" s="262"/>
      <c r="X38" s="262"/>
      <c r="Y38" s="262"/>
      <c r="Z38" s="151"/>
      <c r="AA38" s="262">
        <v>0.14424153847145466</v>
      </c>
      <c r="AB38" s="262">
        <v>7.2099577839596321E-2</v>
      </c>
      <c r="AC38" s="262">
        <v>8.860532688356676E-2</v>
      </c>
      <c r="AD38" s="262">
        <v>0.10562111087445225</v>
      </c>
      <c r="AE38" s="262">
        <v>0.11445728721764753</v>
      </c>
    </row>
    <row r="39" spans="1:31" s="3" customFormat="1">
      <c r="A39" s="95"/>
      <c r="B39" s="95"/>
      <c r="C39" s="261"/>
      <c r="D39" s="261"/>
      <c r="E39" s="261"/>
      <c r="F39" s="261"/>
      <c r="G39" s="261"/>
      <c r="H39" s="438"/>
      <c r="I39" s="261"/>
      <c r="J39" s="261"/>
      <c r="K39" s="261"/>
      <c r="L39" s="261"/>
      <c r="M39" s="261"/>
      <c r="N39" s="439"/>
      <c r="O39" s="261"/>
      <c r="P39" s="261"/>
      <c r="Q39" s="261"/>
      <c r="R39" s="261"/>
      <c r="S39" s="261"/>
      <c r="T39" s="98"/>
      <c r="U39" s="261"/>
      <c r="V39" s="261"/>
      <c r="W39" s="261"/>
      <c r="X39" s="261"/>
      <c r="Y39" s="261"/>
      <c r="Z39" s="98"/>
      <c r="AA39" s="261"/>
      <c r="AB39" s="261"/>
      <c r="AC39" s="261"/>
      <c r="AD39" s="261"/>
      <c r="AE39" s="261"/>
    </row>
    <row r="40" spans="1:31" s="3" customFormat="1">
      <c r="A40" s="42"/>
      <c r="B40" s="152" t="s">
        <v>20</v>
      </c>
      <c r="C40" s="261">
        <v>0</v>
      </c>
      <c r="D40" s="261">
        <v>-7.204839412025664E-2</v>
      </c>
      <c r="E40" s="261">
        <v>-7.434620005262671E-2</v>
      </c>
      <c r="F40" s="261">
        <v>-7.204839412025664E-2</v>
      </c>
      <c r="G40" s="261">
        <v>-7.4346200052626724E-2</v>
      </c>
      <c r="H40" s="438"/>
      <c r="I40" s="261">
        <v>0</v>
      </c>
      <c r="J40" s="261">
        <v>0.14440933570884604</v>
      </c>
      <c r="K40" s="261">
        <v>0.12611900386150587</v>
      </c>
      <c r="L40" s="261">
        <v>0.14440933570884604</v>
      </c>
      <c r="M40" s="261">
        <v>0.12611900386150587</v>
      </c>
      <c r="N40" s="438"/>
      <c r="O40" s="261">
        <v>0</v>
      </c>
      <c r="P40" s="261">
        <v>0.18695667197772123</v>
      </c>
      <c r="Q40" s="261">
        <v>0.15598708502523598</v>
      </c>
      <c r="R40" s="261">
        <v>0.18695667197772123</v>
      </c>
      <c r="S40" s="261">
        <v>0.15598708502523598</v>
      </c>
      <c r="T40" s="41"/>
      <c r="U40" s="261"/>
      <c r="V40" s="261"/>
      <c r="W40" s="261"/>
      <c r="X40" s="261"/>
      <c r="Y40" s="261"/>
      <c r="Z40" s="41"/>
      <c r="AA40" s="261">
        <v>0</v>
      </c>
      <c r="AB40" s="261">
        <v>7.646090931573922E-2</v>
      </c>
      <c r="AC40" s="261">
        <v>6.0175951594093897E-2</v>
      </c>
      <c r="AD40" s="261">
        <v>7.6460909315739234E-2</v>
      </c>
      <c r="AE40" s="261">
        <v>6.0175951594093897E-2</v>
      </c>
    </row>
    <row r="41" spans="1:31" s="3" customFormat="1">
      <c r="A41" s="42"/>
      <c r="B41" s="152" t="s">
        <v>92</v>
      </c>
      <c r="C41" s="261">
        <v>-0.1976990349558769</v>
      </c>
      <c r="D41" s="261">
        <v>0.2844430543887399</v>
      </c>
      <c r="E41" s="261">
        <v>0.27263739418004429</v>
      </c>
      <c r="F41" s="261">
        <v>-3.3244578999847126E-2</v>
      </c>
      <c r="G41" s="261">
        <v>-3.7271386593977475E-2</v>
      </c>
      <c r="H41" s="438"/>
      <c r="I41" s="261">
        <v>-0.17887573461300157</v>
      </c>
      <c r="J41" s="261">
        <v>-0.24643107925191352</v>
      </c>
      <c r="K41" s="261">
        <v>-0.2664277812471757</v>
      </c>
      <c r="L41" s="261">
        <v>-0.20849497027067565</v>
      </c>
      <c r="M41" s="261">
        <v>-0.21726240431959903</v>
      </c>
      <c r="N41" s="441"/>
      <c r="O41" s="261">
        <v>2.7001478391084886E-2</v>
      </c>
      <c r="P41" s="261">
        <v>-3.8954294238841171E-4</v>
      </c>
      <c r="Q41" s="261">
        <v>-3.5916912106974785E-2</v>
      </c>
      <c r="R41" s="261">
        <v>1.5496960724381179E-2</v>
      </c>
      <c r="S41" s="261">
        <v>5.7509120993543071E-4</v>
      </c>
      <c r="T41" s="36"/>
      <c r="U41" s="261"/>
      <c r="V41" s="261"/>
      <c r="W41" s="261"/>
      <c r="X41" s="261"/>
      <c r="Y41" s="261"/>
      <c r="Z41" s="36"/>
      <c r="AA41" s="261">
        <v>-0.12975875752444221</v>
      </c>
      <c r="AB41" s="261">
        <v>-1.4950702847823765E-3</v>
      </c>
      <c r="AC41" s="261">
        <v>-2.3580425815230274E-2</v>
      </c>
      <c r="AD41" s="261">
        <v>-7.8859091228647704E-2</v>
      </c>
      <c r="AE41" s="261">
        <v>-8.7623358424735204E-2</v>
      </c>
    </row>
    <row r="42" spans="1:31" s="3" customFormat="1">
      <c r="A42" s="42" t="s">
        <v>59</v>
      </c>
      <c r="B42" s="153"/>
      <c r="C42" s="262">
        <v>-0.1976990349558769</v>
      </c>
      <c r="D42" s="262">
        <v>0.10235537766138825</v>
      </c>
      <c r="E42" s="262">
        <v>9.5406111913427197E-2</v>
      </c>
      <c r="F42" s="262">
        <v>-4.3434524745621123E-2</v>
      </c>
      <c r="G42" s="262">
        <v>-4.7007293656363781E-2</v>
      </c>
      <c r="H42" s="438"/>
      <c r="I42" s="262">
        <v>-0.17887573461300157</v>
      </c>
      <c r="J42" s="262">
        <v>-8.1601645978761184E-2</v>
      </c>
      <c r="K42" s="262">
        <v>-0.10087871915962744</v>
      </c>
      <c r="L42" s="262">
        <v>-0.12299174231599155</v>
      </c>
      <c r="M42" s="262">
        <v>-0.13406642648187564</v>
      </c>
      <c r="N42" s="442"/>
      <c r="O42" s="262">
        <v>2.7001478391084886E-2</v>
      </c>
      <c r="P42" s="262">
        <v>8.9739819852200198E-2</v>
      </c>
      <c r="Q42" s="262">
        <v>5.6405129129013694E-2</v>
      </c>
      <c r="R42" s="262">
        <v>6.3550216171282939E-2</v>
      </c>
      <c r="S42" s="262">
        <v>4.413081741365301E-2</v>
      </c>
      <c r="T42" s="151"/>
      <c r="U42" s="262"/>
      <c r="V42" s="262"/>
      <c r="W42" s="262"/>
      <c r="X42" s="262"/>
      <c r="Y42" s="262"/>
      <c r="Z42" s="151"/>
      <c r="AA42" s="262">
        <v>-0.12975875752444221</v>
      </c>
      <c r="AB42" s="262">
        <v>3.5220593643977567E-2</v>
      </c>
      <c r="AC42" s="262">
        <v>1.5867106248500597E-2</v>
      </c>
      <c r="AD42" s="262">
        <v>-3.8310599082657902E-2</v>
      </c>
      <c r="AE42" s="262">
        <v>-4.9038249356514921E-2</v>
      </c>
    </row>
    <row r="43" spans="1:31" s="3" customFormat="1">
      <c r="A43" s="42"/>
      <c r="B43" s="152"/>
      <c r="C43" s="261"/>
      <c r="D43" s="261"/>
      <c r="E43" s="261"/>
      <c r="F43" s="261"/>
      <c r="G43" s="261"/>
      <c r="H43" s="438"/>
      <c r="I43" s="261"/>
      <c r="J43" s="261"/>
      <c r="K43" s="261"/>
      <c r="L43" s="261"/>
      <c r="M43" s="261"/>
      <c r="N43" s="442"/>
      <c r="O43" s="261"/>
      <c r="P43" s="261"/>
      <c r="Q43" s="261"/>
      <c r="R43" s="261"/>
      <c r="S43" s="261"/>
      <c r="T43" s="41"/>
      <c r="U43" s="261"/>
      <c r="V43" s="261"/>
      <c r="W43" s="261"/>
      <c r="X43" s="261"/>
      <c r="Y43" s="261"/>
      <c r="Z43" s="41"/>
      <c r="AA43" s="261"/>
      <c r="AB43" s="261"/>
      <c r="AC43" s="261"/>
      <c r="AD43" s="261"/>
      <c r="AE43" s="261"/>
    </row>
    <row r="44" spans="1:31" s="3" customFormat="1">
      <c r="A44" s="10" t="s">
        <v>30</v>
      </c>
      <c r="B44" s="158"/>
      <c r="C44" s="262">
        <v>9.4772715764213523E-3</v>
      </c>
      <c r="D44" s="262">
        <v>-1.5336038145094856E-2</v>
      </c>
      <c r="E44" s="262">
        <v>1.4702792820965749E-2</v>
      </c>
      <c r="F44" s="262">
        <v>-1.6690852474952609E-3</v>
      </c>
      <c r="G44" s="262">
        <v>1.1796758061918435E-2</v>
      </c>
      <c r="H44" s="440"/>
      <c r="I44" s="262">
        <v>0.13604563237061698</v>
      </c>
      <c r="J44" s="262">
        <v>-2.9692751276373535E-2</v>
      </c>
      <c r="K44" s="262">
        <v>2.3486127904943997E-2</v>
      </c>
      <c r="L44" s="262">
        <v>5.8501067465959351E-2</v>
      </c>
      <c r="M44" s="262">
        <v>8.3410033293778274E-2</v>
      </c>
      <c r="N44" s="440"/>
      <c r="O44" s="262">
        <v>0.10925354213832084</v>
      </c>
      <c r="P44" s="262">
        <v>-7.8626910983069578E-3</v>
      </c>
      <c r="Q44" s="262">
        <v>4.0146839595342244E-2</v>
      </c>
      <c r="R44" s="262">
        <v>5.6093869144118506E-2</v>
      </c>
      <c r="S44" s="262">
        <v>7.7885646517469209E-2</v>
      </c>
      <c r="T44" s="157"/>
      <c r="U44" s="262"/>
      <c r="V44" s="262"/>
      <c r="W44" s="262"/>
      <c r="X44" s="262"/>
      <c r="Y44" s="262"/>
      <c r="Z44" s="157"/>
      <c r="AA44" s="262">
        <v>8.3948201633656835E-2</v>
      </c>
      <c r="AB44" s="262">
        <v>-1.783835661216629E-2</v>
      </c>
      <c r="AC44" s="262">
        <v>2.5992858106747913E-2</v>
      </c>
      <c r="AD44" s="262">
        <v>3.7430793639220812E-2</v>
      </c>
      <c r="AE44" s="262">
        <v>5.7462067505550364E-2</v>
      </c>
    </row>
    <row r="45" spans="1:31" s="3" customFormat="1">
      <c r="A45" s="10"/>
      <c r="B45" s="158"/>
      <c r="C45" s="262"/>
      <c r="D45" s="262"/>
      <c r="E45" s="262"/>
      <c r="F45" s="262"/>
      <c r="G45" s="262"/>
      <c r="H45" s="440"/>
      <c r="I45" s="262"/>
      <c r="J45" s="262"/>
      <c r="K45" s="262"/>
      <c r="L45" s="262"/>
      <c r="M45" s="262"/>
      <c r="N45" s="440"/>
      <c r="O45" s="262"/>
      <c r="P45" s="262"/>
      <c r="Q45" s="262"/>
      <c r="R45" s="262"/>
      <c r="S45" s="262"/>
      <c r="T45" s="157"/>
      <c r="U45" s="262"/>
      <c r="V45" s="262"/>
      <c r="W45" s="262"/>
      <c r="X45" s="262"/>
      <c r="Y45" s="262"/>
      <c r="Z45" s="157"/>
      <c r="AA45" s="262"/>
      <c r="AB45" s="262"/>
      <c r="AC45" s="262"/>
      <c r="AD45" s="262"/>
      <c r="AE45" s="262"/>
    </row>
    <row r="46" spans="1:31" s="3" customFormat="1">
      <c r="A46" s="10"/>
      <c r="B46" s="448" t="s">
        <v>159</v>
      </c>
      <c r="C46" s="261">
        <v>-6.6143236769380054E-2</v>
      </c>
      <c r="D46" s="261">
        <v>-9.2624094946439223E-2</v>
      </c>
      <c r="E46" s="261">
        <v>-8.1364674469965551E-2</v>
      </c>
      <c r="F46" s="261">
        <v>-7.888338913585799E-2</v>
      </c>
      <c r="G46" s="261">
        <v>-7.3466392017812007E-2</v>
      </c>
      <c r="H46" s="438"/>
      <c r="I46" s="261">
        <v>-4.6919601287551613E-2</v>
      </c>
      <c r="J46" s="261">
        <v>5.3520004122784556E-2</v>
      </c>
      <c r="K46" s="261">
        <v>8.342016713530008E-2</v>
      </c>
      <c r="L46" s="261">
        <v>-2.9072119607940149E-4</v>
      </c>
      <c r="M46" s="261">
        <v>1.3590367943310878E-2</v>
      </c>
      <c r="N46" s="438"/>
      <c r="O46" s="261">
        <v>0.11</v>
      </c>
      <c r="P46" s="261">
        <v>8.8529805353946903E-2</v>
      </c>
      <c r="Q46" s="261">
        <v>0</v>
      </c>
      <c r="R46" s="261">
        <v>0.10100420304796015</v>
      </c>
      <c r="S46" s="261">
        <v>0.11499638065949806</v>
      </c>
      <c r="T46" s="157"/>
      <c r="U46" s="262"/>
      <c r="V46" s="262"/>
      <c r="W46" s="262"/>
      <c r="X46" s="262"/>
      <c r="Y46" s="262"/>
      <c r="Z46" s="157"/>
      <c r="AA46" s="262"/>
      <c r="AB46" s="262"/>
      <c r="AC46" s="262"/>
      <c r="AD46" s="262"/>
      <c r="AE46" s="262"/>
    </row>
    <row r="47" spans="1:31" s="3" customFormat="1">
      <c r="A47" s="10"/>
      <c r="B47" s="448" t="s">
        <v>160</v>
      </c>
      <c r="C47" s="261">
        <v>0.5574390900667594</v>
      </c>
      <c r="D47" s="261">
        <v>-4.6556708455730584E-3</v>
      </c>
      <c r="E47" s="261">
        <v>1.0216759905366437E-2</v>
      </c>
      <c r="F47" s="261">
        <v>0.36502981107493238</v>
      </c>
      <c r="G47" s="261">
        <v>0.37012075636856845</v>
      </c>
      <c r="H47" s="438"/>
      <c r="I47" s="261">
        <v>0.24984962616129783</v>
      </c>
      <c r="J47" s="261">
        <v>0.17656315196266914</v>
      </c>
      <c r="K47" s="261">
        <v>0.19564999194126967</v>
      </c>
      <c r="L47" s="261">
        <v>0.23223031982055325</v>
      </c>
      <c r="M47" s="261">
        <v>0.23681911856325527</v>
      </c>
      <c r="N47" s="438"/>
      <c r="O47" s="261">
        <v>0.09</v>
      </c>
      <c r="P47" s="261">
        <v>0.23043402397108093</v>
      </c>
      <c r="Q47" s="261">
        <v>0.22979593059984035</v>
      </c>
      <c r="R47" s="261">
        <v>0.1253225854617207</v>
      </c>
      <c r="S47" s="261">
        <v>0.12517831661978571</v>
      </c>
      <c r="T47" s="157"/>
      <c r="U47" s="261"/>
      <c r="V47" s="261"/>
      <c r="W47" s="261"/>
      <c r="X47" s="261"/>
      <c r="Y47" s="261"/>
      <c r="Z47" s="157"/>
      <c r="AA47" s="261"/>
      <c r="AB47" s="261"/>
      <c r="AC47" s="261"/>
      <c r="AD47" s="261"/>
      <c r="AE47" s="261"/>
    </row>
    <row r="48" spans="1:31" s="3" customFormat="1">
      <c r="A48" s="10"/>
      <c r="B48" s="448"/>
      <c r="C48" s="261"/>
      <c r="D48" s="261"/>
      <c r="E48" s="261"/>
      <c r="F48" s="261"/>
      <c r="G48" s="261"/>
      <c r="H48" s="440"/>
      <c r="I48" s="261"/>
      <c r="J48" s="261"/>
      <c r="K48" s="261"/>
      <c r="L48" s="261"/>
      <c r="M48" s="261"/>
      <c r="N48" s="440"/>
      <c r="O48" s="261"/>
      <c r="P48" s="261"/>
      <c r="Q48" s="261"/>
      <c r="R48" s="261"/>
      <c r="S48" s="261"/>
      <c r="T48" s="157"/>
      <c r="U48" s="261"/>
      <c r="V48" s="261"/>
      <c r="W48" s="261"/>
      <c r="X48" s="261"/>
      <c r="Y48" s="261"/>
      <c r="Z48" s="157"/>
      <c r="AA48" s="261"/>
      <c r="AB48" s="261"/>
      <c r="AC48" s="261"/>
      <c r="AD48" s="261"/>
      <c r="AE48" s="261"/>
    </row>
    <row r="49" spans="1:31" s="3" customFormat="1">
      <c r="A49" s="10" t="s">
        <v>31</v>
      </c>
      <c r="B49" s="158"/>
      <c r="C49" s="262">
        <v>9.4849362828739292E-2</v>
      </c>
      <c r="D49" s="262">
        <v>-7.8247180809141864E-2</v>
      </c>
      <c r="E49" s="262">
        <v>-6.6397276428652757E-2</v>
      </c>
      <c r="F49" s="262">
        <v>1.6747030238153143E-2</v>
      </c>
      <c r="G49" s="262">
        <v>2.2093787334746338E-2</v>
      </c>
      <c r="H49" s="440"/>
      <c r="I49" s="262">
        <v>5.3828865734537247E-2</v>
      </c>
      <c r="J49" s="262">
        <v>7.2968169517795445E-2</v>
      </c>
      <c r="K49" s="262">
        <v>0.10115918172813118</v>
      </c>
      <c r="L49" s="262">
        <v>6.1574443582740425E-2</v>
      </c>
      <c r="M49" s="262">
        <v>7.2983201297626879E-2</v>
      </c>
      <c r="N49" s="440"/>
      <c r="O49" s="262">
        <v>0.10728269735228436</v>
      </c>
      <c r="P49" s="262">
        <v>0.10503770451654565</v>
      </c>
      <c r="Q49" s="262">
        <v>0.13065241529202873</v>
      </c>
      <c r="R49" s="262">
        <v>0.10632757520323909</v>
      </c>
      <c r="S49" s="262">
        <v>0.11722523920179807</v>
      </c>
      <c r="T49" s="157"/>
      <c r="U49" s="262"/>
      <c r="V49" s="262"/>
      <c r="W49" s="262"/>
      <c r="X49" s="262"/>
      <c r="Y49" s="262"/>
      <c r="Z49" s="157"/>
      <c r="AA49" s="262">
        <v>8.416021708272739E-2</v>
      </c>
      <c r="AB49" s="262">
        <v>3.0373330033232313E-2</v>
      </c>
      <c r="AC49" s="262">
        <v>5.2013718039698939E-2</v>
      </c>
      <c r="AD49" s="262">
        <v>6.1203645454008672E-2</v>
      </c>
      <c r="AE49" s="262">
        <v>7.0439895116246362E-2</v>
      </c>
    </row>
    <row r="50" spans="1:31" s="3" customFormat="1">
      <c r="A50" s="42"/>
      <c r="B50" s="158"/>
      <c r="C50" s="263"/>
      <c r="D50" s="263"/>
      <c r="E50" s="263"/>
      <c r="F50" s="263"/>
      <c r="G50" s="263"/>
      <c r="H50" s="440"/>
      <c r="I50" s="263"/>
      <c r="J50" s="263"/>
      <c r="K50" s="263"/>
      <c r="L50" s="263"/>
      <c r="M50" s="263"/>
      <c r="N50" s="440"/>
      <c r="O50" s="263"/>
      <c r="P50" s="263"/>
      <c r="Q50" s="263"/>
      <c r="R50" s="263"/>
      <c r="S50" s="263"/>
      <c r="T50" s="157"/>
      <c r="U50" s="263"/>
      <c r="V50" s="263"/>
      <c r="W50" s="263"/>
      <c r="X50" s="263"/>
      <c r="Y50" s="263"/>
      <c r="Z50" s="157"/>
      <c r="AA50" s="263"/>
      <c r="AB50" s="263"/>
      <c r="AC50" s="263"/>
      <c r="AD50" s="263"/>
      <c r="AE50" s="263"/>
    </row>
    <row r="51" spans="1:31" s="3" customFormat="1">
      <c r="A51" s="430"/>
      <c r="B51" s="431"/>
      <c r="C51" s="436"/>
      <c r="D51" s="436"/>
      <c r="E51" s="436"/>
      <c r="F51" s="436"/>
      <c r="G51" s="436"/>
      <c r="H51" s="443"/>
      <c r="I51" s="436"/>
      <c r="J51" s="436"/>
      <c r="K51" s="436"/>
      <c r="L51" s="436"/>
      <c r="M51" s="436"/>
      <c r="N51" s="443"/>
      <c r="O51" s="436"/>
      <c r="P51" s="436"/>
      <c r="Q51" s="436"/>
      <c r="R51" s="436"/>
      <c r="S51" s="436"/>
      <c r="T51" s="433"/>
      <c r="U51" s="436"/>
      <c r="V51" s="436"/>
      <c r="W51" s="436"/>
      <c r="X51" s="436"/>
      <c r="Y51" s="436"/>
      <c r="Z51" s="433"/>
      <c r="AA51" s="436"/>
      <c r="AB51" s="436"/>
      <c r="AC51" s="436"/>
      <c r="AD51" s="436"/>
      <c r="AE51" s="436"/>
    </row>
    <row r="52" spans="1:31" s="3" customFormat="1" ht="13.5" thickBot="1">
      <c r="A52" s="435" t="s">
        <v>84</v>
      </c>
      <c r="B52" s="210"/>
      <c r="C52" s="437">
        <v>1.6932413663451603E-2</v>
      </c>
      <c r="D52" s="264">
        <v>-2.0757952732142659E-2</v>
      </c>
      <c r="E52" s="264">
        <v>7.6833440876780471E-3</v>
      </c>
      <c r="F52" s="264">
        <v>-4.1886984035490083E-6</v>
      </c>
      <c r="G52" s="264">
        <v>1.275081386485578E-2</v>
      </c>
      <c r="H52" s="444"/>
      <c r="I52" s="437">
        <v>0.12772463453431973</v>
      </c>
      <c r="J52" s="264">
        <v>-2.1560005955641812E-2</v>
      </c>
      <c r="K52" s="264">
        <v>2.9613755670955661E-2</v>
      </c>
      <c r="L52" s="264">
        <v>5.8737547832622895E-2</v>
      </c>
      <c r="M52" s="264">
        <v>8.2411280441740287E-2</v>
      </c>
      <c r="N52" s="445"/>
      <c r="O52" s="437">
        <v>0.10907176323495617</v>
      </c>
      <c r="P52" s="264">
        <v>1.4658748040470547E-3</v>
      </c>
      <c r="Q52" s="264">
        <v>4.7613711459123263E-2</v>
      </c>
      <c r="R52" s="264">
        <v>6.0497379759212537E-2</v>
      </c>
      <c r="S52" s="264">
        <v>8.1328978174886185E-2</v>
      </c>
      <c r="T52" s="159"/>
      <c r="U52" s="437"/>
      <c r="V52" s="264"/>
      <c r="W52" s="264"/>
      <c r="X52" s="264"/>
      <c r="Y52" s="264"/>
      <c r="Z52" s="159"/>
      <c r="AA52" s="437">
        <v>8.3968034261079863E-2</v>
      </c>
      <c r="AB52" s="264">
        <v>-1.3811759116093615E-2</v>
      </c>
      <c r="AC52" s="264">
        <v>2.8162330145862658E-2</v>
      </c>
      <c r="AD52" s="264">
        <v>3.9544384775631769E-2</v>
      </c>
      <c r="AE52" s="264">
        <v>5.8614195621282533E-2</v>
      </c>
    </row>
    <row r="53" spans="1:31" s="3" customFormat="1">
      <c r="A53" s="10"/>
      <c r="B53" s="158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</row>
    <row r="54" spans="1:31" s="3" customFormat="1">
      <c r="A54" s="541" t="s">
        <v>157</v>
      </c>
      <c r="B54" s="541"/>
      <c r="C54" s="541"/>
      <c r="D54" s="541"/>
      <c r="E54" s="541"/>
      <c r="F54" s="541"/>
      <c r="G54" s="541"/>
      <c r="H54" s="541"/>
      <c r="I54" s="541"/>
      <c r="J54" s="541"/>
      <c r="K54" s="541"/>
      <c r="L54" s="541"/>
      <c r="M54" s="541"/>
      <c r="N54" s="541"/>
      <c r="O54" s="541"/>
      <c r="P54" s="541"/>
      <c r="Q54" s="541"/>
      <c r="R54" s="541"/>
      <c r="S54" s="541"/>
      <c r="T54" s="541"/>
      <c r="U54" s="541"/>
      <c r="V54" s="541"/>
      <c r="W54" s="541"/>
      <c r="X54" s="541"/>
      <c r="Y54" s="541"/>
      <c r="Z54" s="541"/>
      <c r="AA54" s="541"/>
      <c r="AB54" s="541"/>
      <c r="AC54" s="541"/>
      <c r="AD54" s="541"/>
      <c r="AE54" s="541"/>
    </row>
    <row r="55" spans="1:31">
      <c r="A55" s="30"/>
      <c r="B55" s="155"/>
      <c r="C55" s="157"/>
      <c r="D55" s="157"/>
      <c r="E55" s="157"/>
      <c r="F55" s="157"/>
      <c r="G55" s="157"/>
      <c r="H55" s="156"/>
      <c r="I55" s="157"/>
      <c r="J55" s="157"/>
      <c r="K55" s="157"/>
      <c r="L55" s="157"/>
      <c r="M55" s="157"/>
      <c r="N55" s="156"/>
      <c r="O55" s="156"/>
      <c r="P55" s="156"/>
      <c r="Q55" s="156"/>
      <c r="R55" s="156"/>
      <c r="S55" s="156"/>
      <c r="T55" s="156"/>
      <c r="U55" s="156"/>
      <c r="V55" s="156"/>
      <c r="W55" s="156"/>
      <c r="X55" s="156"/>
      <c r="Y55" s="156"/>
      <c r="Z55" s="156"/>
      <c r="AA55" s="157"/>
      <c r="AB55" s="157"/>
      <c r="AC55" s="157"/>
      <c r="AD55" s="157"/>
      <c r="AE55" s="157"/>
    </row>
    <row r="56" spans="1:31">
      <c r="A56" s="298" t="s">
        <v>122</v>
      </c>
      <c r="B56" s="155"/>
      <c r="C56" s="157"/>
      <c r="D56" s="157"/>
      <c r="E56" s="157"/>
      <c r="F56" s="157"/>
      <c r="G56" s="157"/>
      <c r="H56" s="156"/>
      <c r="I56" s="157"/>
      <c r="J56" s="157"/>
      <c r="K56" s="157"/>
      <c r="L56" s="157"/>
      <c r="M56" s="157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6"/>
      <c r="AA56" s="157"/>
      <c r="AB56" s="157"/>
      <c r="AC56" s="157"/>
      <c r="AD56" s="157"/>
      <c r="AE56" s="157"/>
    </row>
    <row r="57" spans="1:31">
      <c r="A57" s="30"/>
      <c r="B57" s="155"/>
      <c r="C57" s="157"/>
      <c r="D57" s="157"/>
      <c r="E57" s="157"/>
      <c r="F57" s="157"/>
      <c r="G57" s="157"/>
      <c r="H57" s="156"/>
      <c r="I57" s="157"/>
      <c r="J57" s="157"/>
      <c r="K57" s="157"/>
      <c r="L57" s="157"/>
      <c r="M57" s="157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7"/>
      <c r="AB57" s="157"/>
      <c r="AC57" s="157"/>
      <c r="AD57" s="157"/>
      <c r="AE57" s="157"/>
    </row>
    <row r="58" spans="1:31">
      <c r="A58" s="142"/>
      <c r="B58" s="142"/>
      <c r="C58" s="142"/>
      <c r="D58" s="142"/>
      <c r="E58" s="142"/>
      <c r="F58" s="142"/>
      <c r="G58" s="142"/>
      <c r="H58" s="142"/>
      <c r="I58" s="42"/>
      <c r="J58" s="42"/>
      <c r="K58" s="42"/>
      <c r="L58" s="42"/>
      <c r="M58" s="42"/>
      <c r="N58" s="142"/>
      <c r="O58" s="89"/>
      <c r="P58" s="90"/>
      <c r="Q58" s="90"/>
      <c r="R58" s="89"/>
      <c r="S58" s="89"/>
      <c r="T58" s="142"/>
      <c r="U58" s="89"/>
      <c r="V58" s="90"/>
      <c r="W58" s="90"/>
      <c r="X58" s="89"/>
      <c r="Y58" s="89"/>
      <c r="Z58" s="142"/>
      <c r="AA58" s="42"/>
      <c r="AB58" s="42"/>
      <c r="AC58" s="42"/>
      <c r="AD58" s="42"/>
      <c r="AE58" s="42"/>
    </row>
    <row r="59" spans="1:31">
      <c r="A59" s="142"/>
      <c r="B59" s="142"/>
      <c r="C59" s="142"/>
      <c r="D59" s="142"/>
      <c r="E59" s="142"/>
      <c r="F59" s="142"/>
      <c r="G59" s="142"/>
      <c r="H59" s="142"/>
      <c r="I59" s="42"/>
      <c r="J59" s="42"/>
      <c r="K59" s="42"/>
      <c r="L59" s="42"/>
      <c r="M59" s="42"/>
      <c r="N59" s="142"/>
      <c r="O59" s="89"/>
      <c r="P59" s="90"/>
      <c r="Q59" s="90"/>
      <c r="R59" s="89"/>
      <c r="S59" s="89"/>
      <c r="T59" s="142"/>
      <c r="U59" s="89"/>
      <c r="V59" s="90"/>
      <c r="W59" s="90"/>
      <c r="X59" s="89"/>
      <c r="Y59" s="89"/>
      <c r="Z59" s="142"/>
      <c r="AA59" s="42"/>
      <c r="AB59" s="42"/>
      <c r="AC59" s="42"/>
      <c r="AD59" s="42"/>
      <c r="AE59" s="42"/>
    </row>
    <row r="60" spans="1:31">
      <c r="A60" s="142"/>
      <c r="B60" s="142"/>
      <c r="C60" s="142"/>
      <c r="D60" s="142"/>
      <c r="E60" s="142"/>
      <c r="F60" s="142"/>
      <c r="G60" s="142"/>
      <c r="H60" s="142"/>
      <c r="I60" s="42"/>
      <c r="J60" s="42"/>
      <c r="K60" s="42"/>
      <c r="L60" s="42"/>
      <c r="M60" s="42"/>
      <c r="N60" s="142"/>
      <c r="O60" s="89"/>
      <c r="P60" s="90"/>
      <c r="Q60" s="90"/>
      <c r="R60" s="89"/>
      <c r="S60" s="89"/>
      <c r="T60" s="142"/>
      <c r="U60" s="89"/>
      <c r="V60" s="90"/>
      <c r="W60" s="90"/>
      <c r="X60" s="89"/>
      <c r="Y60" s="89"/>
      <c r="Z60" s="142"/>
      <c r="AA60" s="42"/>
      <c r="AB60" s="42"/>
      <c r="AC60" s="42"/>
      <c r="AD60" s="42"/>
      <c r="AE60" s="42"/>
    </row>
    <row r="61" spans="1:31">
      <c r="A61" s="142"/>
      <c r="B61" s="142"/>
      <c r="C61" s="142"/>
      <c r="D61" s="142"/>
      <c r="E61" s="142"/>
      <c r="F61" s="142"/>
      <c r="G61" s="142"/>
      <c r="H61" s="142"/>
      <c r="I61" s="42"/>
      <c r="J61" s="42"/>
      <c r="K61" s="42"/>
      <c r="L61" s="42"/>
      <c r="M61" s="42"/>
      <c r="N61" s="142"/>
      <c r="O61" s="89"/>
      <c r="P61" s="90"/>
      <c r="Q61" s="90"/>
      <c r="R61" s="89"/>
      <c r="S61" s="89"/>
      <c r="T61" s="142"/>
      <c r="U61" s="89"/>
      <c r="V61" s="90"/>
      <c r="W61" s="90"/>
      <c r="X61" s="89"/>
      <c r="Y61" s="89"/>
      <c r="Z61" s="142"/>
      <c r="AA61" s="42"/>
      <c r="AB61" s="42"/>
      <c r="AC61" s="42"/>
      <c r="AD61" s="42"/>
      <c r="AE61" s="42"/>
    </row>
    <row r="62" spans="1:31">
      <c r="A62" s="142"/>
      <c r="B62" s="142"/>
      <c r="C62" s="142"/>
      <c r="D62" s="142"/>
      <c r="E62" s="142"/>
      <c r="F62" s="142"/>
      <c r="G62" s="142"/>
      <c r="H62" s="142"/>
      <c r="I62" s="42"/>
      <c r="J62" s="42"/>
      <c r="K62" s="42"/>
      <c r="L62" s="42"/>
      <c r="M62" s="42"/>
      <c r="N62" s="142"/>
      <c r="O62" s="89"/>
      <c r="P62" s="90"/>
      <c r="Q62" s="90"/>
      <c r="R62" s="89"/>
      <c r="S62" s="89"/>
      <c r="T62" s="142"/>
      <c r="U62" s="89"/>
      <c r="V62" s="90"/>
      <c r="W62" s="90"/>
      <c r="X62" s="89"/>
      <c r="Y62" s="89"/>
      <c r="Z62" s="142"/>
      <c r="AA62" s="42"/>
      <c r="AB62" s="42"/>
      <c r="AC62" s="42"/>
      <c r="AD62" s="42"/>
      <c r="AE62" s="42"/>
    </row>
    <row r="63" spans="1:31">
      <c r="A63" s="142"/>
      <c r="B63" s="142"/>
      <c r="C63" s="142"/>
      <c r="D63" s="142"/>
      <c r="E63" s="142"/>
      <c r="F63" s="142"/>
      <c r="G63" s="142"/>
      <c r="H63" s="142"/>
      <c r="I63" s="42"/>
      <c r="J63" s="42"/>
      <c r="K63" s="42"/>
      <c r="L63" s="42"/>
      <c r="M63" s="42"/>
      <c r="N63" s="142"/>
      <c r="O63" s="89"/>
      <c r="P63" s="90"/>
      <c r="Q63" s="90"/>
      <c r="R63" s="89"/>
      <c r="S63" s="89"/>
      <c r="T63" s="142"/>
      <c r="U63" s="89"/>
      <c r="V63" s="90"/>
      <c r="W63" s="90"/>
      <c r="X63" s="89"/>
      <c r="Y63" s="89"/>
      <c r="Z63" s="142"/>
      <c r="AA63" s="42"/>
      <c r="AB63" s="42"/>
      <c r="AC63" s="42"/>
      <c r="AD63" s="42"/>
      <c r="AE63" s="42"/>
    </row>
    <row r="64" spans="1:31">
      <c r="A64" s="142"/>
      <c r="B64" s="142"/>
      <c r="C64" s="142"/>
      <c r="D64" s="142"/>
      <c r="E64" s="142"/>
      <c r="F64" s="142"/>
      <c r="G64" s="142"/>
      <c r="H64" s="142"/>
      <c r="I64" s="42"/>
      <c r="J64" s="42"/>
      <c r="K64" s="42"/>
      <c r="L64" s="42"/>
      <c r="M64" s="42"/>
      <c r="N64" s="142"/>
      <c r="O64" s="89"/>
      <c r="P64" s="90"/>
      <c r="Q64" s="90"/>
      <c r="R64" s="89"/>
      <c r="S64" s="89"/>
      <c r="T64" s="142"/>
      <c r="U64" s="89"/>
      <c r="V64" s="90"/>
      <c r="W64" s="90"/>
      <c r="X64" s="89"/>
      <c r="Y64" s="89"/>
      <c r="Z64" s="142"/>
      <c r="AA64" s="42"/>
      <c r="AB64" s="42"/>
      <c r="AC64" s="42"/>
      <c r="AD64" s="42"/>
      <c r="AE64" s="42"/>
    </row>
    <row r="65" spans="1:31">
      <c r="A65" s="142"/>
      <c r="B65" s="142"/>
      <c r="C65" s="142"/>
      <c r="D65" s="142"/>
      <c r="E65" s="142"/>
      <c r="F65" s="142"/>
      <c r="G65" s="142"/>
      <c r="H65" s="142"/>
      <c r="I65" s="42"/>
      <c r="J65" s="42"/>
      <c r="K65" s="42"/>
      <c r="L65" s="42"/>
      <c r="M65" s="42"/>
      <c r="N65" s="142"/>
      <c r="O65" s="89"/>
      <c r="P65" s="90"/>
      <c r="Q65" s="90"/>
      <c r="R65" s="89"/>
      <c r="S65" s="89"/>
      <c r="T65" s="142"/>
      <c r="U65" s="89"/>
      <c r="V65" s="90"/>
      <c r="W65" s="90"/>
      <c r="X65" s="89"/>
      <c r="Y65" s="89"/>
      <c r="Z65" s="142"/>
      <c r="AA65" s="42"/>
      <c r="AB65" s="42"/>
      <c r="AC65" s="42"/>
      <c r="AD65" s="42"/>
      <c r="AE65" s="42"/>
    </row>
    <row r="66" spans="1:31">
      <c r="A66" s="142"/>
      <c r="B66" s="142"/>
      <c r="C66" s="142"/>
      <c r="D66" s="142"/>
      <c r="E66" s="142"/>
      <c r="F66" s="142"/>
      <c r="G66" s="142"/>
      <c r="H66" s="142"/>
      <c r="I66" s="42"/>
      <c r="J66" s="42"/>
      <c r="K66" s="42"/>
      <c r="L66" s="42"/>
      <c r="M66" s="42"/>
      <c r="N66" s="142"/>
      <c r="O66" s="89"/>
      <c r="P66" s="90"/>
      <c r="Q66" s="90"/>
      <c r="R66" s="89"/>
      <c r="S66" s="89"/>
      <c r="T66" s="142"/>
      <c r="U66" s="89"/>
      <c r="V66" s="90"/>
      <c r="W66" s="90"/>
      <c r="X66" s="89"/>
      <c r="Y66" s="89"/>
      <c r="Z66" s="142"/>
      <c r="AA66" s="42"/>
      <c r="AB66" s="42"/>
      <c r="AC66" s="42"/>
      <c r="AD66" s="42"/>
      <c r="AE66" s="42"/>
    </row>
    <row r="67" spans="1:31">
      <c r="A67" s="142"/>
      <c r="B67" s="142"/>
      <c r="C67" s="142"/>
      <c r="D67" s="142"/>
      <c r="E67" s="142"/>
      <c r="F67" s="142"/>
      <c r="G67" s="142"/>
      <c r="H67" s="142"/>
      <c r="I67" s="42"/>
      <c r="J67" s="42"/>
      <c r="K67" s="42"/>
      <c r="L67" s="42"/>
      <c r="M67" s="42"/>
      <c r="N67" s="142"/>
      <c r="O67" s="89"/>
      <c r="P67" s="90"/>
      <c r="Q67" s="90"/>
      <c r="R67" s="89"/>
      <c r="S67" s="89"/>
      <c r="T67" s="142"/>
      <c r="U67" s="89"/>
      <c r="V67" s="90"/>
      <c r="W67" s="90"/>
      <c r="X67" s="89"/>
      <c r="Y67" s="89"/>
      <c r="Z67" s="142"/>
      <c r="AA67" s="42"/>
      <c r="AB67" s="42"/>
      <c r="AC67" s="42"/>
      <c r="AD67" s="42"/>
      <c r="AE67" s="42"/>
    </row>
    <row r="68" spans="1:31">
      <c r="A68" s="142"/>
      <c r="B68" s="142"/>
      <c r="C68" s="142"/>
      <c r="D68" s="142"/>
      <c r="E68" s="142"/>
      <c r="F68" s="142"/>
      <c r="G68" s="142"/>
      <c r="H68" s="142"/>
      <c r="I68" s="42"/>
      <c r="J68" s="42"/>
      <c r="K68" s="42"/>
      <c r="L68" s="42"/>
      <c r="M68" s="42"/>
      <c r="N68" s="142"/>
      <c r="O68" s="89"/>
      <c r="P68" s="90"/>
      <c r="Q68" s="90"/>
      <c r="R68" s="89"/>
      <c r="S68" s="89"/>
      <c r="T68" s="142"/>
      <c r="U68" s="89"/>
      <c r="V68" s="90"/>
      <c r="W68" s="90"/>
      <c r="X68" s="89"/>
      <c r="Y68" s="89"/>
      <c r="Z68" s="142"/>
      <c r="AA68" s="42"/>
      <c r="AB68" s="42"/>
      <c r="AC68" s="42"/>
      <c r="AD68" s="42"/>
      <c r="AE68" s="42"/>
    </row>
    <row r="69" spans="1:31">
      <c r="A69" s="142"/>
      <c r="B69" s="142"/>
      <c r="C69" s="142"/>
      <c r="D69" s="142"/>
      <c r="E69" s="142"/>
      <c r="F69" s="142"/>
      <c r="G69" s="142"/>
      <c r="H69" s="142"/>
      <c r="I69" s="42"/>
      <c r="J69" s="42"/>
      <c r="K69" s="42"/>
      <c r="L69" s="42"/>
      <c r="M69" s="42"/>
      <c r="N69" s="142"/>
      <c r="O69" s="89"/>
      <c r="P69" s="90"/>
      <c r="Q69" s="90"/>
      <c r="R69" s="89"/>
      <c r="S69" s="89"/>
      <c r="T69" s="142"/>
      <c r="U69" s="89"/>
      <c r="V69" s="90"/>
      <c r="W69" s="90"/>
      <c r="X69" s="89"/>
      <c r="Y69" s="89"/>
      <c r="Z69" s="142"/>
      <c r="AA69" s="42"/>
      <c r="AB69" s="42"/>
      <c r="AC69" s="42"/>
      <c r="AD69" s="42"/>
      <c r="AE69" s="42"/>
    </row>
  </sheetData>
  <sheetProtection formatCells="0" formatColumns="0" formatRows="0" insertColumns="0" insertRows="0"/>
  <mergeCells count="1">
    <mergeCell ref="A54:AE54"/>
  </mergeCells>
  <pageMargins left="0.48" right="0.36" top="0.81" bottom="0.41" header="0.3" footer="0.3"/>
  <pageSetup scale="46" orientation="landscape" r:id="rId1"/>
  <headerFooter>
    <oddHeader>&amp;L&amp;"Arial,Bold"&amp;8Investor Relations
Philip Johnson (317)655-6874
Ilissa Rassner (317)651-2965
Travis Coy (317)277-3666&amp;C&amp;"Arial,Bold"&amp;12Eli Lilly and Company
Product Revenue Growth Report
2013&amp;R&amp;"Arial,Bold"&amp;12LLY</oddHeader>
    <oddFooter>&amp;L&amp;8Numbers may not add due to rounding
Page &amp;P of &amp;N pages of financial data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2:Z59"/>
  <sheetViews>
    <sheetView showGridLines="0" zoomScaleNormal="100" workbookViewId="0">
      <selection activeCell="Z41" sqref="Z41"/>
    </sheetView>
  </sheetViews>
  <sheetFormatPr defaultRowHeight="12.75"/>
  <cols>
    <col min="1" max="1" width="9.140625" style="1"/>
    <col min="2" max="2" width="31.28515625" style="1" customWidth="1"/>
    <col min="3" max="5" width="10" style="1" bestFit="1" customWidth="1"/>
    <col min="6" max="6" width="13.42578125" style="1" bestFit="1" customWidth="1"/>
    <col min="7" max="7" width="1.85546875" style="1" customWidth="1"/>
    <col min="8" max="10" width="10" style="1" bestFit="1" customWidth="1"/>
    <col min="11" max="11" width="13.42578125" style="1" bestFit="1" customWidth="1"/>
    <col min="12" max="12" width="1.85546875" style="1" customWidth="1"/>
    <col min="13" max="13" width="10.5703125" style="1" bestFit="1" customWidth="1"/>
    <col min="14" max="14" width="11" style="1" customWidth="1"/>
    <col min="15" max="15" width="10.5703125" style="1" customWidth="1"/>
    <col min="16" max="16" width="12.140625" style="1" customWidth="1"/>
    <col min="17" max="17" width="2.42578125" style="1" customWidth="1"/>
    <col min="18" max="21" width="10" style="3" customWidth="1"/>
    <col min="22" max="22" width="2.5703125" style="3" customWidth="1"/>
    <col min="23" max="25" width="10.7109375" style="3" bestFit="1" customWidth="1"/>
    <col min="26" max="26" width="13.42578125" style="1" bestFit="1" customWidth="1"/>
    <col min="27" max="16384" width="9.140625" style="1"/>
  </cols>
  <sheetData>
    <row r="2" spans="1:26">
      <c r="A2" s="22" t="s">
        <v>149</v>
      </c>
      <c r="B2" s="149"/>
      <c r="C2" s="142"/>
      <c r="D2" s="142"/>
      <c r="E2" s="142"/>
      <c r="F2" s="142"/>
      <c r="G2" s="142"/>
      <c r="H2" s="42"/>
      <c r="I2" s="42"/>
      <c r="J2" s="42"/>
      <c r="K2" s="42"/>
      <c r="L2" s="22"/>
      <c r="M2" s="89"/>
      <c r="N2" s="90"/>
      <c r="O2" s="89"/>
      <c r="P2" s="142"/>
      <c r="Q2" s="142"/>
      <c r="R2" s="223"/>
      <c r="S2" s="224"/>
      <c r="T2" s="223"/>
      <c r="U2" s="223"/>
      <c r="V2" s="42"/>
      <c r="W2" s="42"/>
      <c r="X2" s="42"/>
      <c r="Y2" s="42"/>
    </row>
    <row r="3" spans="1:26" s="3" customFormat="1">
      <c r="A3" s="205" t="s">
        <v>16</v>
      </c>
      <c r="B3" s="150"/>
      <c r="C3" s="150" t="s">
        <v>15</v>
      </c>
      <c r="D3" s="150" t="s">
        <v>15</v>
      </c>
      <c r="E3" s="150" t="s">
        <v>15</v>
      </c>
      <c r="F3" s="150" t="s">
        <v>15</v>
      </c>
      <c r="G3" s="150"/>
      <c r="H3" s="150" t="s">
        <v>1</v>
      </c>
      <c r="I3" s="150" t="s">
        <v>1</v>
      </c>
      <c r="J3" s="150" t="s">
        <v>1</v>
      </c>
      <c r="K3" s="150" t="s">
        <v>1</v>
      </c>
      <c r="L3" s="150"/>
      <c r="M3" s="206" t="s">
        <v>13</v>
      </c>
      <c r="N3" s="207" t="s">
        <v>13</v>
      </c>
      <c r="O3" s="206" t="s">
        <v>13</v>
      </c>
      <c r="P3" s="206" t="s">
        <v>13</v>
      </c>
      <c r="Q3" s="150"/>
      <c r="R3" s="206" t="s">
        <v>2</v>
      </c>
      <c r="S3" s="207" t="s">
        <v>2</v>
      </c>
      <c r="T3" s="207" t="s">
        <v>2</v>
      </c>
      <c r="U3" s="206" t="s">
        <v>2</v>
      </c>
      <c r="V3" s="150"/>
      <c r="W3" s="150">
        <v>2013</v>
      </c>
      <c r="X3" s="150">
        <v>2013</v>
      </c>
      <c r="Y3" s="150">
        <v>2013</v>
      </c>
      <c r="Z3" s="150">
        <v>2013</v>
      </c>
    </row>
    <row r="4" spans="1:26" s="3" customFormat="1">
      <c r="A4" s="95"/>
      <c r="B4" s="95"/>
      <c r="C4" s="95" t="s">
        <v>144</v>
      </c>
      <c r="D4" s="95" t="s">
        <v>145</v>
      </c>
      <c r="E4" s="95" t="s">
        <v>147</v>
      </c>
      <c r="F4" s="95" t="s">
        <v>146</v>
      </c>
      <c r="G4" s="95"/>
      <c r="H4" s="95" t="s">
        <v>144</v>
      </c>
      <c r="I4" s="95" t="s">
        <v>145</v>
      </c>
      <c r="J4" s="95" t="s">
        <v>147</v>
      </c>
      <c r="K4" s="95" t="s">
        <v>146</v>
      </c>
      <c r="L4" s="95"/>
      <c r="M4" s="95" t="s">
        <v>144</v>
      </c>
      <c r="N4" s="95" t="s">
        <v>145</v>
      </c>
      <c r="O4" s="95" t="s">
        <v>147</v>
      </c>
      <c r="P4" s="95" t="s">
        <v>146</v>
      </c>
      <c r="Q4" s="95"/>
      <c r="R4" s="95" t="s">
        <v>144</v>
      </c>
      <c r="S4" s="95" t="s">
        <v>145</v>
      </c>
      <c r="T4" s="95" t="s">
        <v>147</v>
      </c>
      <c r="U4" s="95" t="s">
        <v>146</v>
      </c>
      <c r="W4" s="95" t="s">
        <v>144</v>
      </c>
      <c r="X4" s="95" t="s">
        <v>145</v>
      </c>
      <c r="Y4" s="95" t="s">
        <v>147</v>
      </c>
      <c r="Z4" s="95" t="s">
        <v>146</v>
      </c>
    </row>
    <row r="5" spans="1:26" s="3" customFormat="1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208"/>
      <c r="N5" s="209"/>
      <c r="O5" s="208"/>
      <c r="P5" s="95"/>
      <c r="Q5" s="95"/>
      <c r="R5" s="208"/>
      <c r="S5" s="209"/>
      <c r="T5" s="208"/>
      <c r="U5" s="208"/>
      <c r="V5" s="95"/>
      <c r="W5" s="95"/>
      <c r="X5" s="95"/>
      <c r="Y5" s="95"/>
    </row>
    <row r="6" spans="1:26" s="3" customFormat="1">
      <c r="A6" s="42"/>
      <c r="B6" s="152" t="s">
        <v>57</v>
      </c>
      <c r="C6" s="254">
        <v>76.099999999999994</v>
      </c>
      <c r="D6" s="254">
        <v>115.3</v>
      </c>
      <c r="E6" s="254">
        <v>61.5</v>
      </c>
      <c r="F6" s="254">
        <v>252.8</v>
      </c>
      <c r="G6" s="41"/>
      <c r="H6" s="254">
        <v>74.8</v>
      </c>
      <c r="I6" s="254">
        <v>127.5</v>
      </c>
      <c r="J6" s="254">
        <v>61.3</v>
      </c>
      <c r="K6" s="254">
        <v>263.7</v>
      </c>
      <c r="L6" s="41"/>
      <c r="M6" s="254">
        <v>70.8</v>
      </c>
      <c r="N6" s="254">
        <v>122.3</v>
      </c>
      <c r="O6" s="254">
        <v>52.6</v>
      </c>
      <c r="P6" s="254">
        <v>245.8</v>
      </c>
      <c r="Q6" s="41"/>
      <c r="R6" s="254"/>
      <c r="S6" s="254"/>
      <c r="T6" s="254"/>
      <c r="U6" s="254"/>
      <c r="V6" s="41"/>
      <c r="W6" s="254">
        <v>221.7</v>
      </c>
      <c r="X6" s="254">
        <v>365.1</v>
      </c>
      <c r="Y6" s="254">
        <v>175.5</v>
      </c>
      <c r="Z6" s="254">
        <v>762.3</v>
      </c>
    </row>
    <row r="7" spans="1:26" s="3" customFormat="1">
      <c r="A7" s="42"/>
      <c r="B7" s="152" t="s">
        <v>60</v>
      </c>
      <c r="C7" s="254">
        <v>188.1</v>
      </c>
      <c r="D7" s="254">
        <v>39.700000000000003</v>
      </c>
      <c r="E7" s="254">
        <v>43.5</v>
      </c>
      <c r="F7" s="254">
        <v>271.3</v>
      </c>
      <c r="G7" s="41"/>
      <c r="H7" s="254">
        <v>192</v>
      </c>
      <c r="I7" s="254">
        <v>45.9</v>
      </c>
      <c r="J7" s="254">
        <v>41.9</v>
      </c>
      <c r="K7" s="254">
        <v>279.8</v>
      </c>
      <c r="L7" s="41"/>
      <c r="M7" s="254">
        <v>192.6</v>
      </c>
      <c r="N7" s="254">
        <v>38.1</v>
      </c>
      <c r="O7" s="254">
        <v>36</v>
      </c>
      <c r="P7" s="254">
        <v>266.60000000000002</v>
      </c>
      <c r="Q7" s="41"/>
      <c r="R7" s="254"/>
      <c r="S7" s="254"/>
      <c r="T7" s="254"/>
      <c r="U7" s="254"/>
      <c r="V7" s="41"/>
      <c r="W7" s="254">
        <v>572.79999999999995</v>
      </c>
      <c r="X7" s="254">
        <v>123.7</v>
      </c>
      <c r="Y7" s="254">
        <v>121.3</v>
      </c>
      <c r="Z7" s="254">
        <v>817.7</v>
      </c>
    </row>
    <row r="8" spans="1:26" s="3" customFormat="1">
      <c r="A8" s="42"/>
      <c r="B8" s="152" t="s">
        <v>50</v>
      </c>
      <c r="C8" s="254">
        <v>31.3</v>
      </c>
      <c r="D8" s="254">
        <v>18.100000000000001</v>
      </c>
      <c r="E8" s="254">
        <v>11.8</v>
      </c>
      <c r="F8" s="254">
        <v>61.2</v>
      </c>
      <c r="G8" s="41"/>
      <c r="H8" s="254">
        <v>31.1</v>
      </c>
      <c r="I8" s="254">
        <v>20.9</v>
      </c>
      <c r="J8" s="254">
        <v>13.6</v>
      </c>
      <c r="K8" s="254">
        <v>65.7</v>
      </c>
      <c r="L8" s="36"/>
      <c r="M8" s="254">
        <v>28.6</v>
      </c>
      <c r="N8" s="254">
        <v>21.4</v>
      </c>
      <c r="O8" s="254">
        <v>12</v>
      </c>
      <c r="P8" s="254">
        <v>62.1</v>
      </c>
      <c r="Q8" s="36"/>
      <c r="R8" s="254"/>
      <c r="S8" s="254"/>
      <c r="T8" s="254"/>
      <c r="U8" s="254"/>
      <c r="V8" s="36"/>
      <c r="W8" s="254">
        <v>91</v>
      </c>
      <c r="X8" s="254">
        <v>60.4</v>
      </c>
      <c r="Y8" s="254">
        <v>37.4</v>
      </c>
      <c r="Z8" s="254">
        <v>188.8</v>
      </c>
    </row>
    <row r="9" spans="1:26" s="3" customFormat="1">
      <c r="A9" s="42"/>
      <c r="B9" s="152" t="s">
        <v>52</v>
      </c>
      <c r="C9" s="254">
        <v>9.3000000000000007</v>
      </c>
      <c r="D9" s="254">
        <v>0</v>
      </c>
      <c r="E9" s="254">
        <v>15.4</v>
      </c>
      <c r="F9" s="254">
        <v>24.6</v>
      </c>
      <c r="G9" s="41"/>
      <c r="H9" s="254">
        <v>9.6999999999999993</v>
      </c>
      <c r="I9" s="254">
        <v>0</v>
      </c>
      <c r="J9" s="254">
        <v>15.8</v>
      </c>
      <c r="K9" s="254">
        <v>25.4</v>
      </c>
      <c r="L9" s="36"/>
      <c r="M9" s="254">
        <v>8.9</v>
      </c>
      <c r="N9" s="254">
        <v>0</v>
      </c>
      <c r="O9" s="254">
        <v>15.2</v>
      </c>
      <c r="P9" s="254">
        <v>24.1</v>
      </c>
      <c r="Q9" s="36"/>
      <c r="R9" s="254"/>
      <c r="S9" s="254"/>
      <c r="T9" s="254"/>
      <c r="U9" s="254"/>
      <c r="V9" s="36"/>
      <c r="W9" s="254">
        <v>27.8</v>
      </c>
      <c r="X9" s="254">
        <v>0</v>
      </c>
      <c r="Y9" s="254">
        <v>46.3</v>
      </c>
      <c r="Z9" s="254">
        <v>74.2</v>
      </c>
    </row>
    <row r="10" spans="1:26" s="3" customFormat="1">
      <c r="A10" s="42"/>
      <c r="B10" s="152" t="s">
        <v>116</v>
      </c>
      <c r="C10" s="254">
        <v>0</v>
      </c>
      <c r="D10" s="254">
        <v>0</v>
      </c>
      <c r="E10" s="254">
        <v>0</v>
      </c>
      <c r="F10" s="254">
        <v>0</v>
      </c>
      <c r="G10" s="41"/>
      <c r="H10" s="254">
        <v>0.1</v>
      </c>
      <c r="I10" s="254">
        <v>0</v>
      </c>
      <c r="J10" s="254">
        <v>0</v>
      </c>
      <c r="K10" s="254">
        <v>0.1</v>
      </c>
      <c r="L10" s="36"/>
      <c r="M10" s="254">
        <v>0.1</v>
      </c>
      <c r="N10" s="254">
        <v>0</v>
      </c>
      <c r="O10" s="254">
        <v>0</v>
      </c>
      <c r="P10" s="254">
        <v>0.1</v>
      </c>
      <c r="Q10" s="36"/>
      <c r="R10" s="254"/>
      <c r="S10" s="254"/>
      <c r="T10" s="254"/>
      <c r="U10" s="254"/>
      <c r="V10" s="36"/>
      <c r="W10" s="254">
        <v>0.2</v>
      </c>
      <c r="X10" s="254">
        <v>0</v>
      </c>
      <c r="Y10" s="254">
        <v>0</v>
      </c>
      <c r="Z10" s="254">
        <v>0.2</v>
      </c>
    </row>
    <row r="11" spans="1:26" s="3" customFormat="1">
      <c r="A11" s="42"/>
      <c r="B11" s="152" t="s">
        <v>103</v>
      </c>
      <c r="C11" s="255">
        <v>4.9000000000000004</v>
      </c>
      <c r="D11" s="255">
        <v>16.600000000000001</v>
      </c>
      <c r="E11" s="255">
        <v>1.8</v>
      </c>
      <c r="F11" s="255">
        <v>23.3</v>
      </c>
      <c r="G11" s="41"/>
      <c r="H11" s="255">
        <v>5.9</v>
      </c>
      <c r="I11" s="255">
        <v>0</v>
      </c>
      <c r="J11" s="255">
        <v>2.6</v>
      </c>
      <c r="K11" s="255">
        <v>8.5</v>
      </c>
      <c r="L11" s="36"/>
      <c r="M11" s="255">
        <v>5.2</v>
      </c>
      <c r="N11" s="255">
        <v>0</v>
      </c>
      <c r="O11" s="255">
        <v>-0.1</v>
      </c>
      <c r="P11" s="255">
        <v>5.0999999999999996</v>
      </c>
      <c r="Q11" s="36"/>
      <c r="R11" s="255"/>
      <c r="S11" s="255"/>
      <c r="T11" s="255"/>
      <c r="U11" s="255"/>
      <c r="V11" s="36"/>
      <c r="W11" s="255">
        <v>16</v>
      </c>
      <c r="X11" s="255">
        <v>16.600000000000001</v>
      </c>
      <c r="Y11" s="255">
        <v>4.3</v>
      </c>
      <c r="Z11" s="255">
        <v>36.9</v>
      </c>
    </row>
    <row r="12" spans="1:26" s="3" customFormat="1">
      <c r="A12" s="42" t="s">
        <v>29</v>
      </c>
      <c r="B12" s="153"/>
      <c r="C12" s="256">
        <v>309.7</v>
      </c>
      <c r="D12" s="256">
        <v>189.6</v>
      </c>
      <c r="E12" s="256">
        <v>133.9</v>
      </c>
      <c r="F12" s="256">
        <v>633.20000000000005</v>
      </c>
      <c r="G12" s="41"/>
      <c r="H12" s="256">
        <v>313.60000000000002</v>
      </c>
      <c r="I12" s="256">
        <v>194.3</v>
      </c>
      <c r="J12" s="256">
        <v>135.19999999999999</v>
      </c>
      <c r="K12" s="256">
        <v>643.1</v>
      </c>
      <c r="L12" s="151"/>
      <c r="M12" s="256">
        <v>306.3</v>
      </c>
      <c r="N12" s="256">
        <v>181.8</v>
      </c>
      <c r="O12" s="256">
        <v>115.7</v>
      </c>
      <c r="P12" s="256">
        <v>603.79999999999995</v>
      </c>
      <c r="Q12" s="151"/>
      <c r="R12" s="256"/>
      <c r="S12" s="256"/>
      <c r="T12" s="256"/>
      <c r="U12" s="256"/>
      <c r="V12" s="151"/>
      <c r="W12" s="256">
        <v>929.6</v>
      </c>
      <c r="X12" s="256">
        <v>565.70000000000005</v>
      </c>
      <c r="Y12" s="256">
        <v>384.8</v>
      </c>
      <c r="Z12" s="256">
        <v>1880.2</v>
      </c>
    </row>
    <row r="13" spans="1:26" s="3" customFormat="1">
      <c r="A13" s="95"/>
      <c r="B13" s="95"/>
      <c r="C13" s="257"/>
      <c r="D13" s="257"/>
      <c r="E13" s="257"/>
      <c r="F13" s="254"/>
      <c r="G13" s="98"/>
      <c r="H13" s="257"/>
      <c r="I13" s="257"/>
      <c r="J13" s="257"/>
      <c r="K13" s="254"/>
      <c r="L13" s="98"/>
      <c r="M13" s="257"/>
      <c r="N13" s="257"/>
      <c r="O13" s="257"/>
      <c r="P13" s="254"/>
      <c r="Q13" s="98"/>
      <c r="R13" s="257"/>
      <c r="S13" s="257"/>
      <c r="T13" s="257"/>
      <c r="U13" s="257"/>
      <c r="V13" s="98"/>
      <c r="W13" s="257"/>
      <c r="X13" s="257"/>
      <c r="Y13" s="257"/>
      <c r="Z13" s="254"/>
    </row>
    <row r="14" spans="1:26" s="3" customFormat="1">
      <c r="A14" s="42"/>
      <c r="B14" s="152" t="s">
        <v>26</v>
      </c>
      <c r="C14" s="254">
        <v>146.30000000000001</v>
      </c>
      <c r="D14" s="254">
        <v>30.4</v>
      </c>
      <c r="E14" s="254">
        <v>77.8</v>
      </c>
      <c r="F14" s="254">
        <v>254.5</v>
      </c>
      <c r="G14" s="41"/>
      <c r="H14" s="254">
        <v>150.80000000000001</v>
      </c>
      <c r="I14" s="254">
        <v>32.299999999999997</v>
      </c>
      <c r="J14" s="254">
        <v>93.6</v>
      </c>
      <c r="K14" s="254">
        <v>276.7</v>
      </c>
      <c r="L14" s="41"/>
      <c r="M14" s="254">
        <v>148.6</v>
      </c>
      <c r="N14" s="254">
        <v>30.5</v>
      </c>
      <c r="O14" s="254">
        <v>79.099999999999994</v>
      </c>
      <c r="P14" s="254">
        <v>258.2</v>
      </c>
      <c r="Q14" s="41"/>
      <c r="R14" s="254"/>
      <c r="S14" s="254"/>
      <c r="T14" s="254"/>
      <c r="U14" s="254"/>
      <c r="V14" s="41"/>
      <c r="W14" s="254">
        <v>445.7</v>
      </c>
      <c r="X14" s="254">
        <v>93.2</v>
      </c>
      <c r="Y14" s="254">
        <v>250.5</v>
      </c>
      <c r="Z14" s="254">
        <v>789.5</v>
      </c>
    </row>
    <row r="15" spans="1:26" s="3" customFormat="1">
      <c r="A15" s="42"/>
      <c r="B15" s="152" t="s">
        <v>25</v>
      </c>
      <c r="C15" s="254">
        <v>61.9</v>
      </c>
      <c r="D15" s="254">
        <v>5.6</v>
      </c>
      <c r="E15" s="254">
        <v>80.900000000000006</v>
      </c>
      <c r="F15" s="254">
        <v>148.5</v>
      </c>
      <c r="G15" s="41"/>
      <c r="H15" s="254">
        <v>66.5</v>
      </c>
      <c r="I15" s="254">
        <v>5.8</v>
      </c>
      <c r="J15" s="254">
        <v>97</v>
      </c>
      <c r="K15" s="254">
        <v>169.4</v>
      </c>
      <c r="L15" s="41"/>
      <c r="M15" s="254">
        <v>61.4</v>
      </c>
      <c r="N15" s="254">
        <v>5.3</v>
      </c>
      <c r="O15" s="254">
        <v>78.900000000000006</v>
      </c>
      <c r="P15" s="254">
        <v>145.6</v>
      </c>
      <c r="Q15" s="41"/>
      <c r="R15" s="254"/>
      <c r="S15" s="254"/>
      <c r="T15" s="254"/>
      <c r="U15" s="254"/>
      <c r="V15" s="41"/>
      <c r="W15" s="254">
        <v>189.9</v>
      </c>
      <c r="X15" s="254">
        <v>16.7</v>
      </c>
      <c r="Y15" s="254">
        <v>256.8</v>
      </c>
      <c r="Z15" s="254">
        <v>463.4</v>
      </c>
    </row>
    <row r="16" spans="1:26" s="3" customFormat="1">
      <c r="A16" s="42"/>
      <c r="B16" s="152" t="s">
        <v>27</v>
      </c>
      <c r="C16" s="254">
        <v>22</v>
      </c>
      <c r="D16" s="254">
        <v>34.299999999999997</v>
      </c>
      <c r="E16" s="254">
        <v>12.6</v>
      </c>
      <c r="F16" s="254">
        <v>69</v>
      </c>
      <c r="G16" s="41"/>
      <c r="H16" s="254">
        <v>21.9</v>
      </c>
      <c r="I16" s="254">
        <v>43.5</v>
      </c>
      <c r="J16" s="254">
        <v>13.9</v>
      </c>
      <c r="K16" s="254">
        <v>79.400000000000006</v>
      </c>
      <c r="L16" s="41"/>
      <c r="M16" s="254">
        <v>9.4</v>
      </c>
      <c r="N16" s="254">
        <v>42.6</v>
      </c>
      <c r="O16" s="254">
        <v>11.5</v>
      </c>
      <c r="P16" s="254">
        <v>63.5</v>
      </c>
      <c r="Q16" s="41"/>
      <c r="R16" s="254"/>
      <c r="S16" s="254"/>
      <c r="T16" s="254"/>
      <c r="U16" s="254"/>
      <c r="V16" s="41"/>
      <c r="W16" s="254">
        <v>53.4</v>
      </c>
      <c r="X16" s="254">
        <v>120.4</v>
      </c>
      <c r="Y16" s="254">
        <v>38.1</v>
      </c>
      <c r="Z16" s="254">
        <v>211.9</v>
      </c>
    </row>
    <row r="17" spans="1:26" s="3" customFormat="1">
      <c r="A17" s="42"/>
      <c r="B17" s="152" t="s">
        <v>49</v>
      </c>
      <c r="C17" s="254">
        <v>64.8</v>
      </c>
      <c r="D17" s="254">
        <v>77.7</v>
      </c>
      <c r="E17" s="254">
        <v>27.6</v>
      </c>
      <c r="F17" s="254">
        <v>170</v>
      </c>
      <c r="G17" s="41"/>
      <c r="H17" s="254">
        <v>70</v>
      </c>
      <c r="I17" s="254">
        <v>85.3</v>
      </c>
      <c r="J17" s="254">
        <v>25.8</v>
      </c>
      <c r="K17" s="254">
        <v>181.1</v>
      </c>
      <c r="L17" s="41"/>
      <c r="M17" s="254">
        <v>64.3</v>
      </c>
      <c r="N17" s="254">
        <v>87.1</v>
      </c>
      <c r="O17" s="254">
        <v>27.4</v>
      </c>
      <c r="P17" s="254">
        <v>178.8</v>
      </c>
      <c r="Q17" s="41"/>
      <c r="R17" s="254"/>
      <c r="S17" s="254"/>
      <c r="T17" s="254"/>
      <c r="U17" s="254"/>
      <c r="V17" s="41"/>
      <c r="W17" s="254">
        <v>199.1</v>
      </c>
      <c r="X17" s="254">
        <v>250.1</v>
      </c>
      <c r="Y17" s="254">
        <v>80.8</v>
      </c>
      <c r="Z17" s="254">
        <v>530</v>
      </c>
    </row>
    <row r="18" spans="1:26" s="3" customFormat="1">
      <c r="A18" s="42"/>
      <c r="B18" s="152" t="s">
        <v>24</v>
      </c>
      <c r="C18" s="254">
        <v>30</v>
      </c>
      <c r="D18" s="254">
        <v>20.7</v>
      </c>
      <c r="E18" s="254">
        <v>4.7</v>
      </c>
      <c r="F18" s="254">
        <v>55.4</v>
      </c>
      <c r="G18" s="41"/>
      <c r="H18" s="254">
        <v>29.9</v>
      </c>
      <c r="I18" s="254">
        <v>21.8</v>
      </c>
      <c r="J18" s="254">
        <v>4.0999999999999996</v>
      </c>
      <c r="K18" s="254">
        <v>55.7</v>
      </c>
      <c r="L18" s="41"/>
      <c r="M18" s="254">
        <v>27.9</v>
      </c>
      <c r="N18" s="254">
        <v>19.899999999999999</v>
      </c>
      <c r="O18" s="254">
        <v>4</v>
      </c>
      <c r="P18" s="254">
        <v>51.7</v>
      </c>
      <c r="Q18" s="41"/>
      <c r="R18" s="254"/>
      <c r="S18" s="254"/>
      <c r="T18" s="254"/>
      <c r="U18" s="254"/>
      <c r="V18" s="41"/>
      <c r="W18" s="254">
        <v>87.7</v>
      </c>
      <c r="X18" s="254">
        <v>62.4</v>
      </c>
      <c r="Y18" s="254">
        <v>12.7</v>
      </c>
      <c r="Z18" s="254">
        <v>162.9</v>
      </c>
    </row>
    <row r="19" spans="1:26" s="3" customFormat="1">
      <c r="A19" s="42"/>
      <c r="B19" s="152" t="s">
        <v>56</v>
      </c>
      <c r="C19" s="254">
        <v>10</v>
      </c>
      <c r="D19" s="254">
        <v>0</v>
      </c>
      <c r="E19" s="254">
        <v>4.5</v>
      </c>
      <c r="F19" s="254">
        <v>14.6</v>
      </c>
      <c r="G19" s="41"/>
      <c r="H19" s="254">
        <v>9.4</v>
      </c>
      <c r="I19" s="254">
        <v>0</v>
      </c>
      <c r="J19" s="254">
        <v>4.2</v>
      </c>
      <c r="K19" s="254">
        <v>13.6</v>
      </c>
      <c r="L19" s="41"/>
      <c r="M19" s="254">
        <v>10.9</v>
      </c>
      <c r="N19" s="254">
        <v>0</v>
      </c>
      <c r="O19" s="254">
        <v>3.4</v>
      </c>
      <c r="P19" s="254">
        <v>14.3</v>
      </c>
      <c r="Q19" s="41"/>
      <c r="R19" s="254"/>
      <c r="S19" s="254"/>
      <c r="T19" s="254"/>
      <c r="U19" s="254"/>
      <c r="V19" s="41"/>
      <c r="W19" s="254">
        <v>30.2</v>
      </c>
      <c r="X19" s="254">
        <v>0</v>
      </c>
      <c r="Y19" s="254">
        <v>12.2</v>
      </c>
      <c r="Z19" s="254">
        <v>42.4</v>
      </c>
    </row>
    <row r="20" spans="1:26" s="3" customFormat="1">
      <c r="A20" s="42"/>
      <c r="B20" s="152" t="s">
        <v>100</v>
      </c>
      <c r="C20" s="254">
        <v>0</v>
      </c>
      <c r="D20" s="254">
        <v>0</v>
      </c>
      <c r="E20" s="254">
        <v>0</v>
      </c>
      <c r="F20" s="254">
        <v>0</v>
      </c>
      <c r="G20" s="41"/>
      <c r="H20" s="254">
        <v>0.4</v>
      </c>
      <c r="I20" s="254">
        <v>0</v>
      </c>
      <c r="J20" s="254">
        <v>0</v>
      </c>
      <c r="K20" s="254">
        <v>0.4</v>
      </c>
      <c r="L20" s="41"/>
      <c r="M20" s="254">
        <v>0.3</v>
      </c>
      <c r="N20" s="254">
        <v>0</v>
      </c>
      <c r="O20" s="254">
        <v>0</v>
      </c>
      <c r="P20" s="254">
        <v>0.3</v>
      </c>
      <c r="Q20" s="41"/>
      <c r="R20" s="254"/>
      <c r="S20" s="254"/>
      <c r="T20" s="254"/>
      <c r="U20" s="254"/>
      <c r="V20" s="41"/>
      <c r="W20" s="254">
        <v>0.7</v>
      </c>
      <c r="X20" s="254">
        <v>0</v>
      </c>
      <c r="Y20" s="254">
        <v>0</v>
      </c>
      <c r="Z20" s="254">
        <v>0.7</v>
      </c>
    </row>
    <row r="21" spans="1:26" s="3" customFormat="1">
      <c r="A21" s="42"/>
      <c r="B21" s="152" t="s">
        <v>117</v>
      </c>
      <c r="C21" s="254">
        <v>2.5</v>
      </c>
      <c r="D21" s="254">
        <v>0</v>
      </c>
      <c r="E21" s="254">
        <v>0.1</v>
      </c>
      <c r="F21" s="254">
        <v>2.6</v>
      </c>
      <c r="G21" s="41"/>
      <c r="H21" s="254">
        <v>2.4</v>
      </c>
      <c r="I21" s="254">
        <v>0</v>
      </c>
      <c r="J21" s="254">
        <v>0.1</v>
      </c>
      <c r="K21" s="254">
        <v>2.5</v>
      </c>
      <c r="L21" s="41"/>
      <c r="M21" s="254">
        <v>1.9</v>
      </c>
      <c r="N21" s="254">
        <v>0</v>
      </c>
      <c r="O21" s="254">
        <v>0</v>
      </c>
      <c r="P21" s="254">
        <v>1.9</v>
      </c>
      <c r="Q21" s="41"/>
      <c r="R21" s="254"/>
      <c r="S21" s="254"/>
      <c r="T21" s="254"/>
      <c r="U21" s="254"/>
      <c r="V21" s="41"/>
      <c r="W21" s="254">
        <v>6.8</v>
      </c>
      <c r="X21" s="254">
        <v>0</v>
      </c>
      <c r="Y21" s="254">
        <v>0.2</v>
      </c>
      <c r="Z21" s="254">
        <v>6.9</v>
      </c>
    </row>
    <row r="22" spans="1:26" s="3" customFormat="1">
      <c r="A22" s="42"/>
      <c r="B22" s="152" t="s">
        <v>118</v>
      </c>
      <c r="C22" s="254">
        <v>7</v>
      </c>
      <c r="D22" s="254">
        <v>3.3</v>
      </c>
      <c r="E22" s="254">
        <v>8</v>
      </c>
      <c r="F22" s="254">
        <v>18.2</v>
      </c>
      <c r="G22" s="41"/>
      <c r="H22" s="254">
        <v>9.8000000000000007</v>
      </c>
      <c r="I22" s="254">
        <v>10.4</v>
      </c>
      <c r="J22" s="254">
        <v>10.7</v>
      </c>
      <c r="K22" s="254">
        <v>30.8</v>
      </c>
      <c r="L22" s="41"/>
      <c r="M22" s="254">
        <v>10.5</v>
      </c>
      <c r="N22" s="254">
        <v>13.9</v>
      </c>
      <c r="O22" s="254">
        <v>11.2</v>
      </c>
      <c r="P22" s="254">
        <v>35.6</v>
      </c>
      <c r="Q22" s="41"/>
      <c r="R22" s="254"/>
      <c r="S22" s="254"/>
      <c r="T22" s="254"/>
      <c r="U22" s="254"/>
      <c r="V22" s="41"/>
      <c r="W22" s="254">
        <v>27.2</v>
      </c>
      <c r="X22" s="254">
        <v>27.6</v>
      </c>
      <c r="Y22" s="254">
        <v>29.9</v>
      </c>
      <c r="Z22" s="254">
        <v>84.7</v>
      </c>
    </row>
    <row r="23" spans="1:26" s="3" customFormat="1">
      <c r="A23" s="42"/>
      <c r="B23" s="152" t="s">
        <v>104</v>
      </c>
      <c r="C23" s="255">
        <v>46.9</v>
      </c>
      <c r="D23" s="255">
        <v>5.5</v>
      </c>
      <c r="E23" s="255">
        <v>6.6</v>
      </c>
      <c r="F23" s="255">
        <v>59</v>
      </c>
      <c r="G23" s="41"/>
      <c r="H23" s="255">
        <v>0.1</v>
      </c>
      <c r="I23" s="255">
        <v>0.3</v>
      </c>
      <c r="J23" s="255">
        <v>2.5</v>
      </c>
      <c r="K23" s="255">
        <v>2.9</v>
      </c>
      <c r="L23" s="36"/>
      <c r="M23" s="255">
        <v>20.100000000000001</v>
      </c>
      <c r="N23" s="255">
        <v>7</v>
      </c>
      <c r="O23" s="255">
        <v>8.1999999999999993</v>
      </c>
      <c r="P23" s="255">
        <v>35.4</v>
      </c>
      <c r="Q23" s="36"/>
      <c r="R23" s="255"/>
      <c r="S23" s="255"/>
      <c r="T23" s="255"/>
      <c r="U23" s="255"/>
      <c r="V23" s="36"/>
      <c r="W23" s="255">
        <v>67.2</v>
      </c>
      <c r="X23" s="255">
        <v>12.8</v>
      </c>
      <c r="Y23" s="255">
        <v>17.3</v>
      </c>
      <c r="Z23" s="255">
        <v>97.3</v>
      </c>
    </row>
    <row r="24" spans="1:26" s="3" customFormat="1">
      <c r="A24" s="42" t="s">
        <v>58</v>
      </c>
      <c r="B24" s="153"/>
      <c r="C24" s="256">
        <v>391.5</v>
      </c>
      <c r="D24" s="256">
        <v>177.5</v>
      </c>
      <c r="E24" s="256">
        <v>222.8</v>
      </c>
      <c r="F24" s="256">
        <v>791.8</v>
      </c>
      <c r="G24" s="41"/>
      <c r="H24" s="256">
        <v>361.2</v>
      </c>
      <c r="I24" s="256">
        <v>199.3</v>
      </c>
      <c r="J24" s="256">
        <v>251.9</v>
      </c>
      <c r="K24" s="256">
        <v>812.5</v>
      </c>
      <c r="L24" s="151"/>
      <c r="M24" s="256">
        <v>355.1</v>
      </c>
      <c r="N24" s="256">
        <v>206.3</v>
      </c>
      <c r="O24" s="256">
        <v>223.9</v>
      </c>
      <c r="P24" s="256">
        <v>785.4</v>
      </c>
      <c r="Q24" s="151"/>
      <c r="R24" s="256"/>
      <c r="S24" s="256"/>
      <c r="T24" s="256"/>
      <c r="U24" s="256"/>
      <c r="V24" s="151"/>
      <c r="W24" s="256">
        <v>1107.9000000000001</v>
      </c>
      <c r="X24" s="256">
        <v>583.1</v>
      </c>
      <c r="Y24" s="256">
        <v>698.6</v>
      </c>
      <c r="Z24" s="256">
        <v>2389.6</v>
      </c>
    </row>
    <row r="25" spans="1:26" s="3" customFormat="1">
      <c r="A25" s="95"/>
      <c r="B25" s="95"/>
      <c r="C25" s="257"/>
      <c r="D25" s="257"/>
      <c r="E25" s="257"/>
      <c r="F25" s="254"/>
      <c r="G25" s="41"/>
      <c r="H25" s="257"/>
      <c r="I25" s="257"/>
      <c r="J25" s="257"/>
      <c r="K25" s="254"/>
      <c r="L25" s="98"/>
      <c r="M25" s="257"/>
      <c r="N25" s="257"/>
      <c r="O25" s="257"/>
      <c r="P25" s="254"/>
      <c r="Q25" s="98"/>
      <c r="R25" s="257"/>
      <c r="S25" s="257"/>
      <c r="T25" s="257"/>
      <c r="U25" s="257"/>
      <c r="V25" s="98"/>
      <c r="W25" s="257"/>
      <c r="X25" s="257"/>
      <c r="Y25" s="257"/>
      <c r="Z25" s="254"/>
    </row>
    <row r="26" spans="1:26" s="3" customFormat="1">
      <c r="A26" s="42"/>
      <c r="B26" s="152" t="s">
        <v>55</v>
      </c>
      <c r="C26" s="254">
        <v>211.4</v>
      </c>
      <c r="D26" s="254">
        <v>74.099999999999994</v>
      </c>
      <c r="E26" s="254">
        <v>69.2</v>
      </c>
      <c r="F26" s="511">
        <v>354.7</v>
      </c>
      <c r="G26" s="41"/>
      <c r="H26" s="254">
        <v>211.5</v>
      </c>
      <c r="I26" s="254">
        <v>79.2</v>
      </c>
      <c r="J26" s="254">
        <v>73.8</v>
      </c>
      <c r="K26" s="254">
        <v>364.5</v>
      </c>
      <c r="L26" s="41"/>
      <c r="M26" s="254">
        <v>227.8</v>
      </c>
      <c r="N26" s="254">
        <v>76.5</v>
      </c>
      <c r="O26" s="254">
        <v>76.2</v>
      </c>
      <c r="P26" s="254">
        <v>380.5</v>
      </c>
      <c r="Q26" s="41"/>
      <c r="R26" s="254"/>
      <c r="S26" s="254"/>
      <c r="T26" s="254"/>
      <c r="U26" s="254"/>
      <c r="V26" s="41"/>
      <c r="W26" s="254">
        <v>650.70000000000005</v>
      </c>
      <c r="X26" s="254">
        <v>229.7</v>
      </c>
      <c r="Y26" s="254">
        <v>219.3</v>
      </c>
      <c r="Z26" s="254">
        <v>1099.7</v>
      </c>
    </row>
    <row r="27" spans="1:26" s="3" customFormat="1">
      <c r="A27" s="42"/>
      <c r="B27" s="152" t="s">
        <v>22</v>
      </c>
      <c r="C27" s="254">
        <v>2.2000000000000002</v>
      </c>
      <c r="D27" s="254">
        <v>19</v>
      </c>
      <c r="E27" s="254">
        <v>31</v>
      </c>
      <c r="F27" s="511">
        <v>52.2</v>
      </c>
      <c r="G27" s="41"/>
      <c r="H27" s="254">
        <v>1.7</v>
      </c>
      <c r="I27" s="254">
        <v>17.7</v>
      </c>
      <c r="J27" s="254">
        <v>28.1</v>
      </c>
      <c r="K27" s="254">
        <v>47.5</v>
      </c>
      <c r="L27" s="41"/>
      <c r="M27" s="254">
        <v>1.8</v>
      </c>
      <c r="N27" s="254">
        <v>15.7</v>
      </c>
      <c r="O27" s="254">
        <v>26.9</v>
      </c>
      <c r="P27" s="254">
        <v>44.3</v>
      </c>
      <c r="Q27" s="41"/>
      <c r="R27" s="254"/>
      <c r="S27" s="254"/>
      <c r="T27" s="254"/>
      <c r="U27" s="254"/>
      <c r="V27" s="41"/>
      <c r="W27" s="254">
        <v>5.7</v>
      </c>
      <c r="X27" s="254">
        <v>52.3</v>
      </c>
      <c r="Y27" s="254">
        <v>86</v>
      </c>
      <c r="Z27" s="254">
        <v>144.1</v>
      </c>
    </row>
    <row r="28" spans="1:26" s="3" customFormat="1">
      <c r="A28" s="42"/>
      <c r="B28" s="152" t="s">
        <v>81</v>
      </c>
      <c r="C28" s="254">
        <v>0</v>
      </c>
      <c r="D28" s="254">
        <v>0</v>
      </c>
      <c r="E28" s="254">
        <v>0</v>
      </c>
      <c r="F28" s="511">
        <v>0</v>
      </c>
      <c r="G28" s="41"/>
      <c r="H28" s="254">
        <v>0</v>
      </c>
      <c r="I28" s="254">
        <v>0</v>
      </c>
      <c r="J28" s="254">
        <v>0</v>
      </c>
      <c r="K28" s="254">
        <v>0</v>
      </c>
      <c r="L28" s="41"/>
      <c r="M28" s="254">
        <v>0</v>
      </c>
      <c r="N28" s="254">
        <v>0</v>
      </c>
      <c r="O28" s="254">
        <v>0</v>
      </c>
      <c r="P28" s="254">
        <v>0</v>
      </c>
      <c r="Q28" s="41"/>
      <c r="R28" s="254"/>
      <c r="S28" s="254"/>
      <c r="T28" s="254"/>
      <c r="U28" s="254"/>
      <c r="V28" s="41"/>
      <c r="W28" s="254">
        <v>0</v>
      </c>
      <c r="X28" s="254">
        <v>0</v>
      </c>
      <c r="Y28" s="254">
        <v>0</v>
      </c>
      <c r="Z28" s="254">
        <v>0</v>
      </c>
    </row>
    <row r="29" spans="1:26" s="3" customFormat="1">
      <c r="A29" s="42"/>
      <c r="B29" s="152" t="s">
        <v>82</v>
      </c>
      <c r="C29" s="254">
        <v>0</v>
      </c>
      <c r="D29" s="254">
        <v>0</v>
      </c>
      <c r="E29" s="254">
        <v>19.2</v>
      </c>
      <c r="F29" s="511">
        <v>19.2</v>
      </c>
      <c r="G29" s="41"/>
      <c r="H29" s="254">
        <v>0</v>
      </c>
      <c r="I29" s="254">
        <v>0</v>
      </c>
      <c r="J29" s="254">
        <v>25</v>
      </c>
      <c r="K29" s="254">
        <v>25</v>
      </c>
      <c r="L29" s="41"/>
      <c r="M29" s="254">
        <v>0</v>
      </c>
      <c r="N29" s="254">
        <v>0</v>
      </c>
      <c r="O29" s="254">
        <v>24.3</v>
      </c>
      <c r="P29" s="254">
        <v>24.3</v>
      </c>
      <c r="Q29" s="41"/>
      <c r="R29" s="254"/>
      <c r="S29" s="254"/>
      <c r="T29" s="254"/>
      <c r="U29" s="254"/>
      <c r="V29" s="41"/>
      <c r="W29" s="254">
        <v>0</v>
      </c>
      <c r="X29" s="254">
        <v>0</v>
      </c>
      <c r="Y29" s="254">
        <v>68.5</v>
      </c>
      <c r="Z29" s="254">
        <v>68.5</v>
      </c>
    </row>
    <row r="30" spans="1:26" s="3" customFormat="1">
      <c r="A30" s="42"/>
      <c r="B30" s="152" t="s">
        <v>105</v>
      </c>
      <c r="C30" s="255">
        <v>-0.1</v>
      </c>
      <c r="D30" s="255">
        <v>0</v>
      </c>
      <c r="E30" s="255">
        <v>0</v>
      </c>
      <c r="F30" s="512">
        <v>-0.1</v>
      </c>
      <c r="G30" s="41"/>
      <c r="H30" s="255">
        <v>-0.6</v>
      </c>
      <c r="I30" s="255">
        <v>0</v>
      </c>
      <c r="J30" s="255">
        <v>0</v>
      </c>
      <c r="K30" s="255">
        <v>-0.6</v>
      </c>
      <c r="L30" s="41"/>
      <c r="M30" s="255">
        <v>-0.2</v>
      </c>
      <c r="N30" s="255">
        <v>0</v>
      </c>
      <c r="O30" s="255">
        <v>0</v>
      </c>
      <c r="P30" s="255">
        <v>-0.2</v>
      </c>
      <c r="Q30" s="41"/>
      <c r="R30" s="255"/>
      <c r="S30" s="255"/>
      <c r="T30" s="255"/>
      <c r="U30" s="255"/>
      <c r="V30" s="41"/>
      <c r="W30" s="255">
        <v>-0.9</v>
      </c>
      <c r="X30" s="255">
        <v>0</v>
      </c>
      <c r="Y30" s="255">
        <v>0</v>
      </c>
      <c r="Z30" s="255">
        <v>-0.9</v>
      </c>
    </row>
    <row r="31" spans="1:26" s="3" customFormat="1">
      <c r="A31" s="42" t="s">
        <v>23</v>
      </c>
      <c r="B31" s="153"/>
      <c r="C31" s="256">
        <v>213.5</v>
      </c>
      <c r="D31" s="256">
        <v>93</v>
      </c>
      <c r="E31" s="256">
        <v>119.4</v>
      </c>
      <c r="F31" s="256">
        <v>426</v>
      </c>
      <c r="G31" s="41"/>
      <c r="H31" s="256">
        <v>212.6</v>
      </c>
      <c r="I31" s="256">
        <v>96.9</v>
      </c>
      <c r="J31" s="256">
        <v>126.9</v>
      </c>
      <c r="K31" s="256">
        <v>436.4</v>
      </c>
      <c r="L31" s="151"/>
      <c r="M31" s="256">
        <v>229.4</v>
      </c>
      <c r="N31" s="256">
        <v>92.1</v>
      </c>
      <c r="O31" s="256">
        <v>127.4</v>
      </c>
      <c r="P31" s="256">
        <v>449</v>
      </c>
      <c r="Q31" s="151"/>
      <c r="R31" s="256"/>
      <c r="S31" s="256"/>
      <c r="T31" s="256"/>
      <c r="U31" s="256"/>
      <c r="V31" s="151"/>
      <c r="W31" s="256">
        <v>655.5</v>
      </c>
      <c r="X31" s="256">
        <v>282.10000000000002</v>
      </c>
      <c r="Y31" s="256">
        <v>373.7</v>
      </c>
      <c r="Z31" s="256">
        <v>1311.4</v>
      </c>
    </row>
    <row r="32" spans="1:26" s="3" customFormat="1">
      <c r="A32" s="154"/>
      <c r="B32" s="153"/>
      <c r="C32" s="256"/>
      <c r="D32" s="256"/>
      <c r="E32" s="256"/>
      <c r="F32" s="254"/>
      <c r="G32" s="41"/>
      <c r="H32" s="256"/>
      <c r="I32" s="256"/>
      <c r="J32" s="256"/>
      <c r="K32" s="254"/>
      <c r="L32" s="151"/>
      <c r="M32" s="256"/>
      <c r="N32" s="256"/>
      <c r="O32" s="256"/>
      <c r="P32" s="254"/>
      <c r="Q32" s="151"/>
      <c r="R32" s="256"/>
      <c r="S32" s="256"/>
      <c r="T32" s="256"/>
      <c r="U32" s="256"/>
      <c r="V32" s="151"/>
      <c r="W32" s="256"/>
      <c r="X32" s="256"/>
      <c r="Y32" s="256"/>
      <c r="Z32" s="254"/>
    </row>
    <row r="33" spans="1:26" s="3" customFormat="1">
      <c r="A33" s="42"/>
      <c r="B33" s="152" t="s">
        <v>51</v>
      </c>
      <c r="C33" s="254">
        <v>193.6</v>
      </c>
      <c r="D33" s="254">
        <v>1.9</v>
      </c>
      <c r="E33" s="254">
        <v>105.2</v>
      </c>
      <c r="F33" s="511">
        <v>300.8</v>
      </c>
      <c r="G33" s="41"/>
      <c r="H33" s="254">
        <v>195.8</v>
      </c>
      <c r="I33" s="254">
        <v>6.7</v>
      </c>
      <c r="J33" s="254">
        <v>112.2</v>
      </c>
      <c r="K33" s="254">
        <v>314.7</v>
      </c>
      <c r="L33" s="41"/>
      <c r="M33" s="254">
        <v>190.9</v>
      </c>
      <c r="N33" s="254">
        <v>5.8</v>
      </c>
      <c r="O33" s="254">
        <v>95.9</v>
      </c>
      <c r="P33" s="254">
        <v>292.7</v>
      </c>
      <c r="Q33" s="41"/>
      <c r="R33" s="254"/>
      <c r="S33" s="254"/>
      <c r="T33" s="254"/>
      <c r="U33" s="254"/>
      <c r="V33" s="41"/>
      <c r="W33" s="254">
        <v>580.29999999999995</v>
      </c>
      <c r="X33" s="254">
        <v>14.5</v>
      </c>
      <c r="Y33" s="254">
        <v>313.3</v>
      </c>
      <c r="Z33" s="254">
        <v>908.1</v>
      </c>
    </row>
    <row r="34" spans="1:26" s="3" customFormat="1">
      <c r="A34" s="42"/>
      <c r="B34" s="152" t="s">
        <v>93</v>
      </c>
      <c r="C34" s="254">
        <v>19.100000000000001</v>
      </c>
      <c r="D34" s="254">
        <v>0</v>
      </c>
      <c r="E34" s="254">
        <v>3</v>
      </c>
      <c r="F34" s="511">
        <v>22.1</v>
      </c>
      <c r="G34" s="41"/>
      <c r="H34" s="254">
        <v>18.5</v>
      </c>
      <c r="I34" s="254">
        <v>0</v>
      </c>
      <c r="J34" s="254">
        <v>2.2000000000000002</v>
      </c>
      <c r="K34" s="254">
        <v>20.7</v>
      </c>
      <c r="L34" s="36"/>
      <c r="M34" s="254">
        <v>16.600000000000001</v>
      </c>
      <c r="N34" s="254">
        <v>0</v>
      </c>
      <c r="O34" s="254">
        <v>3.9</v>
      </c>
      <c r="P34" s="254">
        <v>20.6</v>
      </c>
      <c r="Q34" s="36"/>
      <c r="R34" s="254"/>
      <c r="S34" s="254"/>
      <c r="T34" s="254"/>
      <c r="U34" s="254"/>
      <c r="V34" s="36"/>
      <c r="W34" s="254">
        <v>54.2</v>
      </c>
      <c r="X34" s="254">
        <v>0</v>
      </c>
      <c r="Y34" s="254">
        <v>9.1</v>
      </c>
      <c r="Z34" s="254">
        <v>63.3</v>
      </c>
    </row>
    <row r="35" spans="1:26" s="3" customFormat="1">
      <c r="A35" s="42"/>
      <c r="B35" s="152" t="s">
        <v>86</v>
      </c>
      <c r="C35" s="254">
        <v>29.8</v>
      </c>
      <c r="D35" s="254">
        <v>0</v>
      </c>
      <c r="E35" s="254">
        <v>2.4</v>
      </c>
      <c r="F35" s="511">
        <v>32.200000000000003</v>
      </c>
      <c r="G35" s="41"/>
      <c r="H35" s="254">
        <v>29.9</v>
      </c>
      <c r="I35" s="254">
        <v>0</v>
      </c>
      <c r="J35" s="254">
        <v>3.7</v>
      </c>
      <c r="K35" s="254">
        <v>33.6</v>
      </c>
      <c r="L35" s="36"/>
      <c r="M35" s="254">
        <v>29.6</v>
      </c>
      <c r="N35" s="254">
        <v>0</v>
      </c>
      <c r="O35" s="254">
        <v>2.6</v>
      </c>
      <c r="P35" s="254">
        <v>32.200000000000003</v>
      </c>
      <c r="Q35" s="36"/>
      <c r="R35" s="254"/>
      <c r="S35" s="254"/>
      <c r="T35" s="254"/>
      <c r="U35" s="254"/>
      <c r="V35" s="36"/>
      <c r="W35" s="254">
        <v>89.2</v>
      </c>
      <c r="X35" s="254">
        <v>0</v>
      </c>
      <c r="Y35" s="254">
        <v>8.8000000000000007</v>
      </c>
      <c r="Z35" s="254">
        <v>97.9</v>
      </c>
    </row>
    <row r="36" spans="1:26" s="3" customFormat="1">
      <c r="A36" s="42"/>
      <c r="B36" s="152" t="s">
        <v>108</v>
      </c>
      <c r="C36" s="254">
        <v>6.4</v>
      </c>
      <c r="D36" s="254">
        <v>2.8</v>
      </c>
      <c r="E36" s="254">
        <v>0</v>
      </c>
      <c r="F36" s="511">
        <v>9.1999999999999993</v>
      </c>
      <c r="G36" s="41"/>
      <c r="H36" s="254">
        <v>7</v>
      </c>
      <c r="I36" s="254">
        <v>3.1</v>
      </c>
      <c r="J36" s="254">
        <v>0</v>
      </c>
      <c r="K36" s="254">
        <v>10.199999999999999</v>
      </c>
      <c r="L36" s="36"/>
      <c r="M36" s="254">
        <v>7.6</v>
      </c>
      <c r="N36" s="254">
        <v>3.5</v>
      </c>
      <c r="O36" s="254">
        <v>0</v>
      </c>
      <c r="P36" s="254">
        <v>11.1</v>
      </c>
      <c r="Q36" s="36"/>
      <c r="R36" s="254"/>
      <c r="S36" s="254"/>
      <c r="T36" s="254"/>
      <c r="U36" s="254"/>
      <c r="V36" s="36"/>
      <c r="W36" s="254">
        <v>21</v>
      </c>
      <c r="X36" s="254">
        <v>9.5</v>
      </c>
      <c r="Y36" s="254">
        <v>0</v>
      </c>
      <c r="Z36" s="254">
        <v>30.5</v>
      </c>
    </row>
    <row r="37" spans="1:26" s="3" customFormat="1">
      <c r="A37" s="42"/>
      <c r="B37" s="152" t="s">
        <v>106</v>
      </c>
      <c r="C37" s="255">
        <v>3.2</v>
      </c>
      <c r="D37" s="255">
        <v>0</v>
      </c>
      <c r="E37" s="255">
        <v>0.4</v>
      </c>
      <c r="F37" s="512">
        <v>3.6</v>
      </c>
      <c r="G37" s="41"/>
      <c r="H37" s="255">
        <v>3.4</v>
      </c>
      <c r="I37" s="255">
        <v>0</v>
      </c>
      <c r="J37" s="255">
        <v>0.7</v>
      </c>
      <c r="K37" s="255">
        <v>4.0999999999999996</v>
      </c>
      <c r="L37" s="36"/>
      <c r="M37" s="255">
        <v>1.9</v>
      </c>
      <c r="N37" s="255">
        <v>0</v>
      </c>
      <c r="O37" s="255">
        <v>1.8</v>
      </c>
      <c r="P37" s="255">
        <v>3.7</v>
      </c>
      <c r="Q37" s="36"/>
      <c r="R37" s="255"/>
      <c r="S37" s="255"/>
      <c r="T37" s="255"/>
      <c r="U37" s="255"/>
      <c r="V37" s="36"/>
      <c r="W37" s="255">
        <v>8.4</v>
      </c>
      <c r="X37" s="255">
        <v>0</v>
      </c>
      <c r="Y37" s="255">
        <v>3</v>
      </c>
      <c r="Z37" s="255">
        <v>11.4</v>
      </c>
    </row>
    <row r="38" spans="1:26" s="3" customFormat="1">
      <c r="A38" s="42" t="s">
        <v>21</v>
      </c>
      <c r="B38" s="153"/>
      <c r="C38" s="256">
        <v>252.1</v>
      </c>
      <c r="D38" s="256">
        <v>4.7</v>
      </c>
      <c r="E38" s="256">
        <v>111</v>
      </c>
      <c r="F38" s="256">
        <v>367.8</v>
      </c>
      <c r="G38" s="41"/>
      <c r="H38" s="256">
        <v>254.6</v>
      </c>
      <c r="I38" s="256">
        <v>9.9</v>
      </c>
      <c r="J38" s="256">
        <v>118.8</v>
      </c>
      <c r="K38" s="256">
        <v>383.2</v>
      </c>
      <c r="L38" s="151"/>
      <c r="M38" s="256">
        <v>246.5</v>
      </c>
      <c r="N38" s="256">
        <v>9.4</v>
      </c>
      <c r="O38" s="256">
        <v>104.3</v>
      </c>
      <c r="P38" s="256">
        <v>360.3</v>
      </c>
      <c r="Q38" s="151"/>
      <c r="R38" s="256"/>
      <c r="S38" s="256"/>
      <c r="T38" s="256"/>
      <c r="U38" s="256"/>
      <c r="V38" s="151"/>
      <c r="W38" s="256">
        <v>753.2</v>
      </c>
      <c r="X38" s="256">
        <v>24</v>
      </c>
      <c r="Y38" s="256">
        <v>334.2</v>
      </c>
      <c r="Z38" s="256">
        <v>1111.4000000000001</v>
      </c>
    </row>
    <row r="39" spans="1:26" s="3" customFormat="1">
      <c r="A39" s="95"/>
      <c r="B39" s="95"/>
      <c r="C39" s="257"/>
      <c r="D39" s="257"/>
      <c r="E39" s="257"/>
      <c r="F39" s="254"/>
      <c r="G39" s="41"/>
      <c r="H39" s="257"/>
      <c r="I39" s="257"/>
      <c r="J39" s="257"/>
      <c r="K39" s="254"/>
      <c r="L39" s="98"/>
      <c r="M39" s="257"/>
      <c r="N39" s="257"/>
      <c r="O39" s="257"/>
      <c r="P39" s="254"/>
      <c r="Q39" s="98"/>
      <c r="R39" s="257"/>
      <c r="S39" s="257"/>
      <c r="T39" s="257"/>
      <c r="U39" s="257"/>
      <c r="V39" s="98"/>
      <c r="W39" s="257"/>
      <c r="X39" s="257"/>
      <c r="Y39" s="257"/>
      <c r="Z39" s="254"/>
    </row>
    <row r="40" spans="1:26" s="3" customFormat="1">
      <c r="A40" s="42"/>
      <c r="B40" s="152" t="s">
        <v>20</v>
      </c>
      <c r="C40" s="254">
        <v>0.1</v>
      </c>
      <c r="D40" s="254">
        <v>0</v>
      </c>
      <c r="E40" s="254">
        <v>18</v>
      </c>
      <c r="F40" s="254">
        <v>18.100000000000001</v>
      </c>
      <c r="G40" s="41"/>
      <c r="H40" s="254">
        <v>0.2</v>
      </c>
      <c r="I40" s="254">
        <v>0</v>
      </c>
      <c r="J40" s="254">
        <v>18.100000000000001</v>
      </c>
      <c r="K40" s="254">
        <v>18.2</v>
      </c>
      <c r="L40" s="41"/>
      <c r="M40" s="254">
        <v>0.4</v>
      </c>
      <c r="N40" s="254">
        <v>0</v>
      </c>
      <c r="O40" s="254">
        <v>19</v>
      </c>
      <c r="P40" s="254">
        <v>19.399999999999999</v>
      </c>
      <c r="Q40" s="41"/>
      <c r="R40" s="254"/>
      <c r="S40" s="254"/>
      <c r="T40" s="254"/>
      <c r="U40" s="254"/>
      <c r="V40" s="41"/>
      <c r="W40" s="254">
        <v>0.6</v>
      </c>
      <c r="X40" s="254">
        <v>0</v>
      </c>
      <c r="Y40" s="254">
        <v>55.1</v>
      </c>
      <c r="Z40" s="254">
        <v>55.8</v>
      </c>
    </row>
    <row r="41" spans="1:26" s="3" customFormat="1">
      <c r="A41" s="42"/>
      <c r="B41" s="152" t="s">
        <v>92</v>
      </c>
      <c r="C41" s="255">
        <v>2</v>
      </c>
      <c r="D41" s="255">
        <v>0</v>
      </c>
      <c r="E41" s="255">
        <v>22</v>
      </c>
      <c r="F41" s="255">
        <v>24.1</v>
      </c>
      <c r="G41" s="41"/>
      <c r="H41" s="255">
        <v>1.4</v>
      </c>
      <c r="I41" s="255">
        <v>0</v>
      </c>
      <c r="J41" s="255">
        <v>15.1</v>
      </c>
      <c r="K41" s="255">
        <v>16.8</v>
      </c>
      <c r="L41" s="36"/>
      <c r="M41" s="255">
        <v>4.2</v>
      </c>
      <c r="N41" s="255">
        <v>0</v>
      </c>
      <c r="O41" s="255">
        <v>13.4</v>
      </c>
      <c r="P41" s="255">
        <v>17.7</v>
      </c>
      <c r="Q41" s="36"/>
      <c r="R41" s="255"/>
      <c r="S41" s="255"/>
      <c r="T41" s="255"/>
      <c r="U41" s="255"/>
      <c r="V41" s="36"/>
      <c r="W41" s="255">
        <v>7.6</v>
      </c>
      <c r="X41" s="255">
        <v>0</v>
      </c>
      <c r="Y41" s="255">
        <v>50.5</v>
      </c>
      <c r="Z41" s="255">
        <v>58.1</v>
      </c>
    </row>
    <row r="42" spans="1:26" s="3" customFormat="1">
      <c r="A42" s="42" t="s">
        <v>59</v>
      </c>
      <c r="B42" s="153"/>
      <c r="C42" s="256">
        <v>2.1</v>
      </c>
      <c r="D42" s="256">
        <v>0</v>
      </c>
      <c r="E42" s="256">
        <v>40</v>
      </c>
      <c r="F42" s="256">
        <v>42.2</v>
      </c>
      <c r="G42" s="41"/>
      <c r="H42" s="256">
        <v>1.6</v>
      </c>
      <c r="I42" s="256">
        <v>0</v>
      </c>
      <c r="J42" s="256">
        <v>33.1</v>
      </c>
      <c r="K42" s="256">
        <v>35</v>
      </c>
      <c r="L42" s="151"/>
      <c r="M42" s="256">
        <v>4.5999999999999996</v>
      </c>
      <c r="N42" s="256">
        <v>0</v>
      </c>
      <c r="O42" s="256">
        <v>32.5</v>
      </c>
      <c r="P42" s="256">
        <v>36.9</v>
      </c>
      <c r="Q42" s="151"/>
      <c r="R42" s="256"/>
      <c r="S42" s="256"/>
      <c r="T42" s="256"/>
      <c r="U42" s="256"/>
      <c r="V42" s="151"/>
      <c r="W42" s="256">
        <v>8.3000000000000007</v>
      </c>
      <c r="X42" s="256">
        <v>0</v>
      </c>
      <c r="Y42" s="256">
        <v>105.6</v>
      </c>
      <c r="Z42" s="256">
        <v>113.7</v>
      </c>
    </row>
    <row r="43" spans="1:26" s="3" customFormat="1">
      <c r="A43" s="42"/>
      <c r="B43" s="152"/>
      <c r="C43" s="254"/>
      <c r="D43" s="254"/>
      <c r="E43" s="254"/>
      <c r="F43" s="254"/>
      <c r="G43" s="41"/>
      <c r="H43" s="254"/>
      <c r="I43" s="254"/>
      <c r="J43" s="254"/>
      <c r="K43" s="254"/>
      <c r="L43" s="151"/>
      <c r="M43" s="254"/>
      <c r="N43" s="254"/>
      <c r="O43" s="254"/>
      <c r="P43" s="254"/>
      <c r="Q43" s="41"/>
      <c r="R43" s="254"/>
      <c r="S43" s="254"/>
      <c r="T43" s="254"/>
      <c r="U43" s="254"/>
      <c r="V43" s="41"/>
      <c r="W43" s="254"/>
      <c r="X43" s="254"/>
      <c r="Y43" s="254"/>
      <c r="Z43" s="254"/>
    </row>
    <row r="44" spans="1:26" s="3" customFormat="1">
      <c r="A44" s="10" t="s">
        <v>30</v>
      </c>
      <c r="B44" s="158"/>
      <c r="C44" s="256">
        <v>1168.9000000000001</v>
      </c>
      <c r="D44" s="256">
        <v>464.9</v>
      </c>
      <c r="E44" s="256">
        <v>627.1</v>
      </c>
      <c r="F44" s="256">
        <v>2261</v>
      </c>
      <c r="G44" s="157"/>
      <c r="H44" s="256">
        <v>1143.5999999999999</v>
      </c>
      <c r="I44" s="256">
        <v>500.4</v>
      </c>
      <c r="J44" s="256">
        <v>666</v>
      </c>
      <c r="K44" s="256">
        <v>2310.1999999999998</v>
      </c>
      <c r="L44" s="157"/>
      <c r="M44" s="256">
        <v>1142</v>
      </c>
      <c r="N44" s="256">
        <v>489.6</v>
      </c>
      <c r="O44" s="256">
        <v>603.79999999999995</v>
      </c>
      <c r="P44" s="256">
        <v>2235.4</v>
      </c>
      <c r="Q44" s="157"/>
      <c r="R44" s="256"/>
      <c r="S44" s="256"/>
      <c r="T44" s="256"/>
      <c r="U44" s="256"/>
      <c r="V44" s="157"/>
      <c r="W44" s="256">
        <v>3454.5</v>
      </c>
      <c r="X44" s="256">
        <v>1454.9</v>
      </c>
      <c r="Y44" s="256">
        <v>1896.9</v>
      </c>
      <c r="Z44" s="256">
        <v>6806.3</v>
      </c>
    </row>
    <row r="45" spans="1:26" s="3" customFormat="1">
      <c r="A45" s="10"/>
      <c r="B45" s="158"/>
      <c r="C45" s="256"/>
      <c r="D45" s="256"/>
      <c r="E45" s="256"/>
      <c r="F45" s="254"/>
      <c r="G45" s="157"/>
      <c r="H45" s="256"/>
      <c r="I45" s="256"/>
      <c r="J45" s="256"/>
      <c r="K45" s="254"/>
      <c r="L45" s="157"/>
      <c r="M45" s="256"/>
      <c r="N45" s="256"/>
      <c r="O45" s="256"/>
      <c r="P45" s="254"/>
      <c r="Q45" s="157"/>
      <c r="R45" s="256"/>
      <c r="S45" s="256"/>
      <c r="T45" s="256"/>
      <c r="U45" s="256"/>
      <c r="V45" s="157"/>
      <c r="W45" s="256"/>
      <c r="X45" s="256"/>
      <c r="Y45" s="256"/>
      <c r="Z45" s="254"/>
    </row>
    <row r="46" spans="1:26" s="3" customFormat="1">
      <c r="A46" s="10"/>
      <c r="B46" s="158"/>
      <c r="C46" s="158"/>
      <c r="D46" s="158"/>
      <c r="E46" s="158"/>
      <c r="F46" s="158"/>
      <c r="G46" s="157"/>
      <c r="H46" s="258"/>
      <c r="I46" s="258"/>
      <c r="J46" s="258"/>
      <c r="K46" s="258"/>
      <c r="L46" s="157"/>
      <c r="M46" s="258"/>
      <c r="N46" s="258"/>
      <c r="O46" s="258"/>
      <c r="P46" s="157"/>
      <c r="Q46" s="157"/>
      <c r="R46" s="157"/>
      <c r="S46" s="157"/>
      <c r="T46" s="157"/>
      <c r="U46" s="157"/>
      <c r="V46" s="157"/>
      <c r="W46" s="258"/>
      <c r="X46" s="258"/>
      <c r="Y46" s="258"/>
      <c r="Z46" s="258"/>
    </row>
    <row r="47" spans="1:26" s="3" customFormat="1">
      <c r="A47" s="10"/>
      <c r="B47" s="158"/>
      <c r="C47" s="158"/>
      <c r="D47" s="158"/>
      <c r="E47" s="158"/>
      <c r="F47" s="158"/>
      <c r="G47" s="157"/>
      <c r="H47" s="258"/>
      <c r="I47" s="258"/>
      <c r="J47" s="258"/>
      <c r="K47" s="258"/>
      <c r="L47" s="157"/>
      <c r="M47" s="258"/>
      <c r="N47" s="258"/>
      <c r="O47" s="258"/>
      <c r="P47" s="157"/>
      <c r="Q47" s="157"/>
      <c r="R47" s="157"/>
      <c r="S47" s="157"/>
      <c r="T47" s="157"/>
      <c r="U47" s="157"/>
      <c r="V47" s="157"/>
      <c r="W47" s="258"/>
      <c r="X47" s="258"/>
      <c r="Y47" s="258"/>
      <c r="Z47" s="258"/>
    </row>
    <row r="48" spans="1:26">
      <c r="A48" s="142" t="s">
        <v>157</v>
      </c>
    </row>
    <row r="49" spans="1:25">
      <c r="A49" s="142"/>
    </row>
    <row r="50" spans="1:25">
      <c r="A50" s="42" t="s">
        <v>155</v>
      </c>
    </row>
    <row r="51" spans="1:25">
      <c r="A51" s="142"/>
    </row>
    <row r="52" spans="1:25">
      <c r="A52" s="539"/>
      <c r="B52" s="539"/>
      <c r="C52" s="539"/>
      <c r="D52" s="539"/>
      <c r="E52" s="539"/>
      <c r="F52" s="539"/>
      <c r="G52" s="539"/>
      <c r="H52" s="539"/>
      <c r="I52" s="539"/>
      <c r="J52" s="539"/>
      <c r="K52" s="539"/>
      <c r="L52" s="539"/>
      <c r="M52" s="539"/>
      <c r="N52" s="539"/>
      <c r="O52" s="539"/>
      <c r="P52" s="539"/>
      <c r="Q52" s="539"/>
      <c r="R52" s="539"/>
      <c r="S52" s="539"/>
      <c r="T52" s="539"/>
      <c r="U52" s="539"/>
      <c r="V52" s="539"/>
      <c r="W52" s="539"/>
      <c r="X52" s="539"/>
      <c r="Y52" s="539"/>
    </row>
    <row r="53" spans="1:25">
      <c r="A53" s="298" t="s">
        <v>122</v>
      </c>
      <c r="B53" s="155"/>
      <c r="C53" s="157"/>
      <c r="D53" s="157"/>
      <c r="E53" s="157"/>
      <c r="F53" s="157"/>
      <c r="G53" s="156"/>
      <c r="H53" s="157"/>
      <c r="I53" s="157"/>
      <c r="J53" s="157"/>
      <c r="K53" s="157"/>
      <c r="L53" s="156"/>
      <c r="M53" s="156"/>
      <c r="N53" s="156"/>
      <c r="O53" s="156"/>
      <c r="P53" s="156"/>
      <c r="Q53" s="156"/>
      <c r="R53" s="157"/>
      <c r="S53" s="157"/>
      <c r="T53" s="157"/>
      <c r="U53" s="157"/>
      <c r="V53" s="157"/>
      <c r="W53" s="157"/>
      <c r="X53" s="157"/>
      <c r="Y53" s="157"/>
    </row>
    <row r="54" spans="1:25">
      <c r="A54" s="30"/>
      <c r="B54" s="155"/>
      <c r="C54" s="157"/>
      <c r="D54" s="157"/>
      <c r="E54" s="157"/>
      <c r="F54" s="157"/>
      <c r="G54" s="156"/>
      <c r="H54" s="157"/>
      <c r="I54" s="157"/>
      <c r="J54" s="157"/>
      <c r="K54" s="157"/>
      <c r="L54" s="156"/>
      <c r="M54" s="156"/>
      <c r="N54" s="156"/>
      <c r="O54" s="156"/>
      <c r="P54" s="156"/>
      <c r="Q54" s="156"/>
      <c r="R54" s="157"/>
      <c r="S54" s="157"/>
      <c r="T54" s="157"/>
      <c r="U54" s="157"/>
      <c r="V54" s="157"/>
      <c r="W54" s="157"/>
      <c r="X54" s="157"/>
      <c r="Y54" s="157"/>
    </row>
    <row r="55" spans="1:25">
      <c r="A55" s="142"/>
      <c r="B55" s="142"/>
      <c r="C55" s="142"/>
      <c r="D55" s="142"/>
      <c r="E55" s="142"/>
      <c r="F55" s="142"/>
      <c r="G55" s="142"/>
      <c r="H55" s="42"/>
      <c r="I55" s="42"/>
      <c r="J55" s="42"/>
      <c r="K55" s="42"/>
      <c r="L55" s="142"/>
      <c r="M55" s="89"/>
      <c r="N55" s="90"/>
      <c r="O55" s="89"/>
      <c r="P55" s="142"/>
      <c r="Q55" s="142"/>
      <c r="R55" s="223"/>
      <c r="S55" s="224"/>
      <c r="T55" s="223"/>
      <c r="U55" s="223"/>
      <c r="V55" s="42"/>
      <c r="W55" s="42"/>
      <c r="X55" s="42"/>
      <c r="Y55" s="42"/>
    </row>
    <row r="56" spans="1:25">
      <c r="A56" s="542"/>
      <c r="B56" s="542"/>
      <c r="C56" s="542"/>
      <c r="D56" s="542"/>
      <c r="E56" s="542"/>
      <c r="F56" s="542"/>
      <c r="G56" s="542"/>
      <c r="H56" s="542"/>
      <c r="I56" s="542"/>
      <c r="J56" s="542"/>
      <c r="K56" s="542"/>
      <c r="L56" s="542"/>
      <c r="M56" s="542"/>
      <c r="N56" s="542"/>
      <c r="O56" s="542"/>
      <c r="P56" s="542"/>
      <c r="Q56" s="542"/>
      <c r="R56" s="542"/>
      <c r="S56" s="542"/>
      <c r="T56" s="223"/>
      <c r="U56" s="223"/>
      <c r="V56" s="42"/>
      <c r="W56" s="42"/>
      <c r="X56" s="42"/>
      <c r="Y56" s="42"/>
    </row>
    <row r="57" spans="1:25">
      <c r="A57" s="142"/>
      <c r="B57" s="142"/>
      <c r="C57" s="142"/>
      <c r="D57" s="142"/>
      <c r="E57" s="142"/>
      <c r="F57" s="142"/>
      <c r="G57" s="142"/>
      <c r="H57" s="42"/>
      <c r="I57" s="42"/>
      <c r="J57" s="42"/>
      <c r="K57" s="42"/>
      <c r="L57" s="142"/>
      <c r="M57" s="89"/>
      <c r="N57" s="90"/>
      <c r="O57" s="89"/>
      <c r="P57" s="142"/>
      <c r="Q57" s="142"/>
      <c r="R57" s="223"/>
      <c r="S57" s="224"/>
      <c r="T57" s="223"/>
      <c r="U57" s="223"/>
      <c r="V57" s="42"/>
      <c r="W57" s="42"/>
      <c r="X57" s="42"/>
      <c r="Y57" s="42"/>
    </row>
    <row r="58" spans="1:25">
      <c r="A58" s="142"/>
      <c r="B58" s="142"/>
      <c r="C58" s="142"/>
      <c r="D58" s="142"/>
      <c r="E58" s="142"/>
      <c r="F58" s="142"/>
      <c r="G58" s="142"/>
      <c r="H58" s="42"/>
      <c r="I58" s="42"/>
      <c r="J58" s="42"/>
      <c r="K58" s="42"/>
      <c r="L58" s="142"/>
      <c r="M58" s="89"/>
      <c r="N58" s="90"/>
      <c r="O58" s="89"/>
      <c r="P58" s="142"/>
      <c r="Q58" s="142"/>
      <c r="R58" s="223"/>
      <c r="S58" s="224"/>
      <c r="T58" s="223"/>
      <c r="U58" s="223"/>
      <c r="V58" s="42"/>
      <c r="W58" s="42"/>
      <c r="X58" s="42"/>
      <c r="Y58" s="42"/>
    </row>
    <row r="59" spans="1:25">
      <c r="A59" s="142"/>
      <c r="B59" s="142"/>
      <c r="C59" s="142"/>
      <c r="D59" s="142"/>
      <c r="E59" s="142"/>
      <c r="F59" s="142"/>
      <c r="G59" s="142"/>
      <c r="H59" s="42"/>
      <c r="I59" s="42"/>
      <c r="J59" s="42"/>
      <c r="K59" s="42"/>
      <c r="L59" s="142"/>
      <c r="M59" s="89"/>
      <c r="N59" s="90"/>
      <c r="O59" s="89"/>
      <c r="P59" s="142"/>
      <c r="Q59" s="142"/>
      <c r="R59" s="223"/>
      <c r="S59" s="224"/>
      <c r="T59" s="223"/>
      <c r="U59" s="223"/>
      <c r="V59" s="42"/>
      <c r="W59" s="42"/>
      <c r="X59" s="42"/>
      <c r="Y59" s="42"/>
    </row>
  </sheetData>
  <sheetProtection formatCells="0" formatColumns="0" formatRows="0" insertColumns="0" insertRows="0"/>
  <mergeCells count="2">
    <mergeCell ref="A52:Y52"/>
    <mergeCell ref="A56:S56"/>
  </mergeCells>
  <pageMargins left="0.48" right="0.36" top="0.81" bottom="0.41" header="0.3" footer="0.3"/>
  <pageSetup scale="48" orientation="landscape" r:id="rId1"/>
  <headerFooter>
    <oddHeader>&amp;L&amp;"Arial,Bold"&amp;8Investor Relations
Philip Johnson (317)655-6874
Ilissa Rassner (317)651-2965
Travis Coy (317)277-3666&amp;C&amp;"Arial,Bold"&amp;12Eli Lilly and Company
Product Revenue Report
2013&amp;R&amp;"Arial,Bold"&amp;12LLY</oddHeader>
    <oddFooter>&amp;L&amp;8Numbers may not add due to rounding
Page &amp;P of &amp;N pages of financial data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2:Z54"/>
  <sheetViews>
    <sheetView showGridLines="0" zoomScaleNormal="100" workbookViewId="0">
      <selection activeCell="Z37" sqref="Z37"/>
    </sheetView>
  </sheetViews>
  <sheetFormatPr defaultRowHeight="12.75"/>
  <cols>
    <col min="1" max="1" width="9.140625" style="1"/>
    <col min="2" max="2" width="31.28515625" style="1" customWidth="1"/>
    <col min="3" max="5" width="10" style="1" bestFit="1" customWidth="1"/>
    <col min="6" max="6" width="10" style="1" customWidth="1"/>
    <col min="7" max="7" width="1.85546875" style="1" customWidth="1"/>
    <col min="8" max="10" width="10" style="1" bestFit="1" customWidth="1"/>
    <col min="11" max="11" width="10" style="1" customWidth="1"/>
    <col min="12" max="12" width="1.7109375" style="1" customWidth="1"/>
    <col min="13" max="13" width="9.5703125" style="1" customWidth="1"/>
    <col min="14" max="14" width="10" style="1" customWidth="1"/>
    <col min="15" max="15" width="9.5703125" style="1" customWidth="1"/>
    <col min="16" max="16" width="11.140625" style="1" customWidth="1"/>
    <col min="17" max="17" width="2" style="1" customWidth="1"/>
    <col min="18" max="18" width="9.5703125" style="3" customWidth="1"/>
    <col min="19" max="19" width="8.85546875" style="3" customWidth="1"/>
    <col min="20" max="20" width="8.7109375" style="3" customWidth="1"/>
    <col min="21" max="21" width="8.42578125" style="3" customWidth="1"/>
    <col min="22" max="22" width="2" style="3" customWidth="1"/>
    <col min="23" max="25" width="10.7109375" style="3" bestFit="1" customWidth="1"/>
    <col min="26" max="16384" width="9.140625" style="1"/>
  </cols>
  <sheetData>
    <row r="2" spans="1:26">
      <c r="A2" s="22" t="s">
        <v>148</v>
      </c>
      <c r="B2" s="149"/>
      <c r="C2" s="142"/>
      <c r="D2" s="142"/>
      <c r="E2" s="142"/>
      <c r="F2" s="142"/>
      <c r="G2" s="142"/>
      <c r="H2" s="42"/>
      <c r="I2" s="42"/>
      <c r="J2" s="42"/>
      <c r="K2" s="42"/>
      <c r="L2" s="22"/>
      <c r="M2" s="89"/>
      <c r="N2" s="90"/>
      <c r="O2" s="89"/>
      <c r="P2" s="142"/>
      <c r="Q2" s="142"/>
      <c r="R2" s="223"/>
      <c r="S2" s="224"/>
      <c r="T2" s="223"/>
      <c r="U2" s="223"/>
      <c r="V2" s="42"/>
      <c r="W2" s="42"/>
      <c r="X2" s="42"/>
      <c r="Y2" s="42"/>
    </row>
    <row r="3" spans="1:26" s="3" customFormat="1">
      <c r="A3" s="205" t="s">
        <v>16</v>
      </c>
      <c r="B3" s="150"/>
      <c r="C3" s="150" t="s">
        <v>15</v>
      </c>
      <c r="D3" s="150" t="s">
        <v>15</v>
      </c>
      <c r="E3" s="150" t="s">
        <v>15</v>
      </c>
      <c r="F3" s="150" t="s">
        <v>15</v>
      </c>
      <c r="G3" s="150"/>
      <c r="H3" s="150" t="s">
        <v>1</v>
      </c>
      <c r="I3" s="150" t="s">
        <v>1</v>
      </c>
      <c r="J3" s="150" t="s">
        <v>1</v>
      </c>
      <c r="K3" s="150" t="s">
        <v>1</v>
      </c>
      <c r="L3" s="150"/>
      <c r="M3" s="206" t="s">
        <v>13</v>
      </c>
      <c r="N3" s="207" t="s">
        <v>13</v>
      </c>
      <c r="O3" s="206" t="s">
        <v>13</v>
      </c>
      <c r="P3" s="206" t="s">
        <v>13</v>
      </c>
      <c r="Q3" s="150"/>
      <c r="R3" s="206" t="s">
        <v>2</v>
      </c>
      <c r="S3" s="207" t="s">
        <v>2</v>
      </c>
      <c r="T3" s="207" t="s">
        <v>2</v>
      </c>
      <c r="U3" s="206" t="s">
        <v>2</v>
      </c>
      <c r="V3" s="150"/>
      <c r="W3" s="150">
        <v>2012</v>
      </c>
      <c r="X3" s="150">
        <v>2012</v>
      </c>
      <c r="Y3" s="150">
        <v>2012</v>
      </c>
      <c r="Z3" s="150">
        <v>2012</v>
      </c>
    </row>
    <row r="4" spans="1:26" s="3" customFormat="1">
      <c r="A4" s="95"/>
      <c r="B4" s="95"/>
      <c r="C4" s="95" t="s">
        <v>144</v>
      </c>
      <c r="D4" s="95" t="s">
        <v>145</v>
      </c>
      <c r="E4" s="95" t="s">
        <v>147</v>
      </c>
      <c r="F4" s="95" t="s">
        <v>146</v>
      </c>
      <c r="G4" s="95"/>
      <c r="H4" s="95" t="s">
        <v>144</v>
      </c>
      <c r="I4" s="95" t="s">
        <v>145</v>
      </c>
      <c r="J4" s="95" t="s">
        <v>147</v>
      </c>
      <c r="K4" s="95" t="s">
        <v>146</v>
      </c>
      <c r="L4" s="95"/>
      <c r="M4" s="95" t="s">
        <v>144</v>
      </c>
      <c r="N4" s="95" t="s">
        <v>145</v>
      </c>
      <c r="O4" s="95" t="s">
        <v>147</v>
      </c>
      <c r="P4" s="95" t="s">
        <v>146</v>
      </c>
      <c r="Q4" s="95"/>
      <c r="R4" s="95" t="s">
        <v>144</v>
      </c>
      <c r="S4" s="95" t="s">
        <v>145</v>
      </c>
      <c r="T4" s="95" t="s">
        <v>147</v>
      </c>
      <c r="U4" s="95" t="s">
        <v>146</v>
      </c>
      <c r="W4" s="95" t="s">
        <v>144</v>
      </c>
      <c r="X4" s="95" t="s">
        <v>145</v>
      </c>
      <c r="Y4" s="95" t="s">
        <v>147</v>
      </c>
      <c r="Z4" s="95" t="s">
        <v>146</v>
      </c>
    </row>
    <row r="5" spans="1:26" s="3" customFormat="1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208"/>
      <c r="N5" s="209"/>
      <c r="O5" s="208"/>
      <c r="P5" s="95"/>
      <c r="Q5" s="95"/>
      <c r="R5" s="208"/>
      <c r="S5" s="209"/>
      <c r="T5" s="208"/>
      <c r="U5" s="208"/>
      <c r="V5" s="95"/>
      <c r="W5" s="95"/>
      <c r="X5" s="95"/>
      <c r="Y5" s="95"/>
    </row>
    <row r="6" spans="1:26" s="3" customFormat="1">
      <c r="A6" s="42"/>
      <c r="B6" s="152" t="s">
        <v>57</v>
      </c>
      <c r="C6" s="254">
        <v>161.69999999999999</v>
      </c>
      <c r="D6" s="254">
        <v>127.5</v>
      </c>
      <c r="E6" s="254">
        <v>70.7</v>
      </c>
      <c r="F6" s="254">
        <v>359.9</v>
      </c>
      <c r="G6" s="41"/>
      <c r="H6" s="254">
        <v>121.8</v>
      </c>
      <c r="I6" s="254">
        <v>148.9</v>
      </c>
      <c r="J6" s="254">
        <v>78.900000000000006</v>
      </c>
      <c r="K6" s="254">
        <v>349.7</v>
      </c>
      <c r="L6" s="41"/>
      <c r="M6" s="254">
        <v>92</v>
      </c>
      <c r="N6" s="254">
        <v>147.1</v>
      </c>
      <c r="O6" s="254">
        <v>67.599999999999994</v>
      </c>
      <c r="P6" s="254">
        <v>306.7</v>
      </c>
      <c r="Q6" s="41"/>
      <c r="R6" s="254">
        <v>79.5</v>
      </c>
      <c r="S6" s="254">
        <v>162.69999999999999</v>
      </c>
      <c r="T6" s="254">
        <v>82.5</v>
      </c>
      <c r="U6" s="254">
        <v>324.7</v>
      </c>
      <c r="V6" s="41"/>
      <c r="W6" s="254">
        <v>455.1</v>
      </c>
      <c r="X6" s="254">
        <v>586.20000000000005</v>
      </c>
      <c r="Y6" s="254">
        <v>299.7</v>
      </c>
      <c r="Z6" s="254">
        <v>1341</v>
      </c>
    </row>
    <row r="7" spans="1:26" s="3" customFormat="1">
      <c r="A7" s="42"/>
      <c r="B7" s="152" t="s">
        <v>60</v>
      </c>
      <c r="C7" s="254">
        <v>174.4</v>
      </c>
      <c r="D7" s="254">
        <v>42.5</v>
      </c>
      <c r="E7" s="254">
        <v>40.299999999999997</v>
      </c>
      <c r="F7" s="254">
        <v>257.3</v>
      </c>
      <c r="G7" s="41"/>
      <c r="H7" s="254">
        <v>183.4</v>
      </c>
      <c r="I7" s="254">
        <v>51.7</v>
      </c>
      <c r="J7" s="254">
        <v>33</v>
      </c>
      <c r="K7" s="254">
        <v>268.10000000000002</v>
      </c>
      <c r="L7" s="41"/>
      <c r="M7" s="254">
        <v>176.2</v>
      </c>
      <c r="N7" s="254">
        <v>53.9</v>
      </c>
      <c r="O7" s="254">
        <v>41.1</v>
      </c>
      <c r="P7" s="254">
        <v>271.2</v>
      </c>
      <c r="Q7" s="41"/>
      <c r="R7" s="254">
        <v>191.2</v>
      </c>
      <c r="S7" s="254">
        <v>50.8</v>
      </c>
      <c r="T7" s="254">
        <v>37.799999999999997</v>
      </c>
      <c r="U7" s="254">
        <v>279.8</v>
      </c>
      <c r="V7" s="41"/>
      <c r="W7" s="254">
        <v>725.2</v>
      </c>
      <c r="X7" s="254">
        <v>199</v>
      </c>
      <c r="Y7" s="254">
        <v>152.1</v>
      </c>
      <c r="Z7" s="254">
        <v>1076.3</v>
      </c>
    </row>
    <row r="8" spans="1:26" s="3" customFormat="1">
      <c r="A8" s="42"/>
      <c r="B8" s="152" t="s">
        <v>50</v>
      </c>
      <c r="C8" s="254">
        <v>29.9</v>
      </c>
      <c r="D8" s="254">
        <v>12.4</v>
      </c>
      <c r="E8" s="254">
        <v>11.8</v>
      </c>
      <c r="F8" s="254">
        <v>54.1</v>
      </c>
      <c r="G8" s="41"/>
      <c r="H8" s="254">
        <v>31.3</v>
      </c>
      <c r="I8" s="254">
        <v>15.7</v>
      </c>
      <c r="J8" s="254">
        <v>12.6</v>
      </c>
      <c r="K8" s="254">
        <v>59.5</v>
      </c>
      <c r="L8" s="36"/>
      <c r="M8" s="254">
        <v>27.6</v>
      </c>
      <c r="N8" s="254">
        <v>16.7</v>
      </c>
      <c r="O8" s="254">
        <v>11.3</v>
      </c>
      <c r="P8" s="254">
        <v>55.6</v>
      </c>
      <c r="Q8" s="36"/>
      <c r="R8" s="254">
        <v>32.4</v>
      </c>
      <c r="S8" s="254">
        <v>23.7</v>
      </c>
      <c r="T8" s="254">
        <v>12</v>
      </c>
      <c r="U8" s="254">
        <v>68.099999999999994</v>
      </c>
      <c r="V8" s="36"/>
      <c r="W8" s="254">
        <v>121.2</v>
      </c>
      <c r="X8" s="254">
        <v>68.400000000000006</v>
      </c>
      <c r="Y8" s="254">
        <v>47.6</v>
      </c>
      <c r="Z8" s="254">
        <v>237.3</v>
      </c>
    </row>
    <row r="9" spans="1:26" s="3" customFormat="1">
      <c r="A9" s="42"/>
      <c r="B9" s="152" t="s">
        <v>52</v>
      </c>
      <c r="C9" s="254">
        <v>10.7</v>
      </c>
      <c r="D9" s="254">
        <v>0</v>
      </c>
      <c r="E9" s="254">
        <v>14.3</v>
      </c>
      <c r="F9" s="254">
        <v>25</v>
      </c>
      <c r="G9" s="41"/>
      <c r="H9" s="254">
        <v>10.3</v>
      </c>
      <c r="I9" s="254">
        <v>0</v>
      </c>
      <c r="J9" s="254">
        <v>16.399999999999999</v>
      </c>
      <c r="K9" s="254">
        <v>26.8</v>
      </c>
      <c r="L9" s="36"/>
      <c r="M9" s="254">
        <v>8.9</v>
      </c>
      <c r="N9" s="254">
        <v>0</v>
      </c>
      <c r="O9" s="254">
        <v>15.4</v>
      </c>
      <c r="P9" s="254">
        <v>24.3</v>
      </c>
      <c r="Q9" s="36"/>
      <c r="R9" s="254">
        <v>12.5</v>
      </c>
      <c r="S9" s="254">
        <v>0</v>
      </c>
      <c r="T9" s="254">
        <v>14.9</v>
      </c>
      <c r="U9" s="254">
        <v>27.4</v>
      </c>
      <c r="V9" s="36"/>
      <c r="W9" s="254">
        <v>42.4</v>
      </c>
      <c r="X9" s="254">
        <v>0</v>
      </c>
      <c r="Y9" s="254">
        <v>61</v>
      </c>
      <c r="Z9" s="254">
        <v>103.4</v>
      </c>
    </row>
    <row r="10" spans="1:26" s="3" customFormat="1">
      <c r="A10" s="42"/>
      <c r="B10" s="152" t="s">
        <v>116</v>
      </c>
      <c r="C10" s="254">
        <v>0</v>
      </c>
      <c r="D10" s="254">
        <v>0</v>
      </c>
      <c r="E10" s="254">
        <v>0</v>
      </c>
      <c r="F10" s="254">
        <v>0</v>
      </c>
      <c r="G10" s="41"/>
      <c r="H10" s="254">
        <v>0</v>
      </c>
      <c r="I10" s="254">
        <v>0</v>
      </c>
      <c r="J10" s="254">
        <v>0.3</v>
      </c>
      <c r="K10" s="254">
        <v>0.3</v>
      </c>
      <c r="L10" s="36"/>
      <c r="M10" s="254">
        <v>0</v>
      </c>
      <c r="N10" s="254">
        <v>0</v>
      </c>
      <c r="O10" s="254">
        <v>0.8</v>
      </c>
      <c r="P10" s="254">
        <v>0.8</v>
      </c>
      <c r="Q10" s="36"/>
      <c r="R10" s="254">
        <v>0</v>
      </c>
      <c r="S10" s="254">
        <v>0</v>
      </c>
      <c r="T10" s="254">
        <v>-1.1000000000000001</v>
      </c>
      <c r="U10" s="254">
        <v>-1.1000000000000001</v>
      </c>
      <c r="V10" s="36"/>
      <c r="W10" s="254">
        <v>0</v>
      </c>
      <c r="X10" s="254">
        <v>0</v>
      </c>
      <c r="Y10" s="254">
        <v>0</v>
      </c>
      <c r="Z10" s="254">
        <v>0</v>
      </c>
    </row>
    <row r="11" spans="1:26" s="3" customFormat="1">
      <c r="A11" s="42"/>
      <c r="B11" s="152" t="s">
        <v>103</v>
      </c>
      <c r="C11" s="255">
        <v>5</v>
      </c>
      <c r="D11" s="255">
        <v>5.4</v>
      </c>
      <c r="E11" s="255">
        <v>2.8</v>
      </c>
      <c r="F11" s="255">
        <v>13.2</v>
      </c>
      <c r="G11" s="41"/>
      <c r="H11" s="255">
        <v>5.0999999999999996</v>
      </c>
      <c r="I11" s="255">
        <v>5.3</v>
      </c>
      <c r="J11" s="255">
        <v>3.1</v>
      </c>
      <c r="K11" s="255">
        <v>13.5</v>
      </c>
      <c r="L11" s="36"/>
      <c r="M11" s="255">
        <v>5</v>
      </c>
      <c r="N11" s="255">
        <v>4.0999999999999996</v>
      </c>
      <c r="O11" s="255">
        <v>3.7</v>
      </c>
      <c r="P11" s="255">
        <v>12.8</v>
      </c>
      <c r="Q11" s="36"/>
      <c r="R11" s="255">
        <v>5.4</v>
      </c>
      <c r="S11" s="255">
        <v>5.7</v>
      </c>
      <c r="T11" s="255">
        <v>2.2999999999999998</v>
      </c>
      <c r="U11" s="255">
        <v>13.4</v>
      </c>
      <c r="V11" s="36"/>
      <c r="W11" s="255">
        <v>20.399999999999999</v>
      </c>
      <c r="X11" s="255">
        <v>20.6</v>
      </c>
      <c r="Y11" s="255">
        <v>11.9</v>
      </c>
      <c r="Z11" s="255">
        <v>52.9</v>
      </c>
    </row>
    <row r="12" spans="1:26" s="3" customFormat="1">
      <c r="A12" s="42" t="s">
        <v>29</v>
      </c>
      <c r="B12" s="153"/>
      <c r="C12" s="256">
        <v>381.7</v>
      </c>
      <c r="D12" s="256">
        <v>187.8</v>
      </c>
      <c r="E12" s="256">
        <v>139.9</v>
      </c>
      <c r="F12" s="256">
        <v>709.4</v>
      </c>
      <c r="G12" s="41"/>
      <c r="H12" s="256">
        <v>351.9</v>
      </c>
      <c r="I12" s="256">
        <v>221.6</v>
      </c>
      <c r="J12" s="256">
        <v>144.30000000000001</v>
      </c>
      <c r="K12" s="256">
        <v>717.8</v>
      </c>
      <c r="L12" s="151"/>
      <c r="M12" s="256">
        <v>309.7</v>
      </c>
      <c r="N12" s="256">
        <v>221.9</v>
      </c>
      <c r="O12" s="256">
        <v>139.80000000000001</v>
      </c>
      <c r="P12" s="256">
        <v>671.4</v>
      </c>
      <c r="Q12" s="151"/>
      <c r="R12" s="256">
        <v>320.89999999999998</v>
      </c>
      <c r="S12" s="256">
        <v>242.9</v>
      </c>
      <c r="T12" s="256">
        <v>148.30000000000001</v>
      </c>
      <c r="U12" s="256">
        <v>712.2</v>
      </c>
      <c r="V12" s="151"/>
      <c r="W12" s="256">
        <v>1364.3</v>
      </c>
      <c r="X12" s="256">
        <v>874.2</v>
      </c>
      <c r="Y12" s="256">
        <v>572.4</v>
      </c>
      <c r="Z12" s="256">
        <v>2810.8</v>
      </c>
    </row>
    <row r="13" spans="1:26" s="3" customFormat="1">
      <c r="A13" s="95"/>
      <c r="B13" s="95"/>
      <c r="C13" s="257"/>
      <c r="D13" s="257"/>
      <c r="E13" s="257"/>
      <c r="F13" s="254"/>
      <c r="G13" s="98"/>
      <c r="H13" s="257"/>
      <c r="I13" s="257"/>
      <c r="J13" s="257"/>
      <c r="K13" s="254"/>
      <c r="L13" s="98"/>
      <c r="M13" s="257"/>
      <c r="N13" s="257"/>
      <c r="O13" s="257"/>
      <c r="P13" s="254"/>
      <c r="Q13" s="98"/>
      <c r="R13" s="257"/>
      <c r="S13" s="257"/>
      <c r="T13" s="257"/>
      <c r="U13" s="254"/>
      <c r="V13" s="98"/>
      <c r="W13" s="257"/>
      <c r="X13" s="257"/>
      <c r="Y13" s="257"/>
      <c r="Z13" s="254"/>
    </row>
    <row r="14" spans="1:26" s="3" customFormat="1">
      <c r="A14" s="42"/>
      <c r="B14" s="152" t="s">
        <v>26</v>
      </c>
      <c r="C14" s="254">
        <v>146.30000000000001</v>
      </c>
      <c r="D14" s="254">
        <v>34.9</v>
      </c>
      <c r="E14" s="254">
        <v>60.7</v>
      </c>
      <c r="F14" s="254">
        <v>241.9</v>
      </c>
      <c r="G14" s="41"/>
      <c r="H14" s="254">
        <v>145.80000000000001</v>
      </c>
      <c r="I14" s="254">
        <v>38.9</v>
      </c>
      <c r="J14" s="254">
        <v>75</v>
      </c>
      <c r="K14" s="254">
        <v>259.8</v>
      </c>
      <c r="L14" s="41"/>
      <c r="M14" s="254">
        <v>134.6</v>
      </c>
      <c r="N14" s="254">
        <v>37.700000000000003</v>
      </c>
      <c r="O14" s="254">
        <v>66.2</v>
      </c>
      <c r="P14" s="254">
        <v>238.5</v>
      </c>
      <c r="Q14" s="41"/>
      <c r="R14" s="254">
        <v>159.69999999999999</v>
      </c>
      <c r="S14" s="254">
        <v>41.7</v>
      </c>
      <c r="T14" s="254">
        <v>83</v>
      </c>
      <c r="U14" s="254">
        <v>284.39999999999998</v>
      </c>
      <c r="V14" s="41"/>
      <c r="W14" s="254">
        <v>586.5</v>
      </c>
      <c r="X14" s="254">
        <v>153.19999999999999</v>
      </c>
      <c r="Y14" s="254">
        <v>284.89999999999998</v>
      </c>
      <c r="Z14" s="254">
        <v>1024.5999999999999</v>
      </c>
    </row>
    <row r="15" spans="1:26" s="3" customFormat="1">
      <c r="A15" s="42"/>
      <c r="B15" s="152" t="s">
        <v>25</v>
      </c>
      <c r="C15" s="254">
        <v>60.8</v>
      </c>
      <c r="D15" s="254">
        <v>6.9</v>
      </c>
      <c r="E15" s="254">
        <v>84.8</v>
      </c>
      <c r="F15" s="254">
        <v>152.6</v>
      </c>
      <c r="G15" s="41"/>
      <c r="H15" s="254">
        <v>61.1</v>
      </c>
      <c r="I15" s="254">
        <v>7.4</v>
      </c>
      <c r="J15" s="254">
        <v>92.4</v>
      </c>
      <c r="K15" s="254">
        <v>160.9</v>
      </c>
      <c r="L15" s="41"/>
      <c r="M15" s="254">
        <v>59</v>
      </c>
      <c r="N15" s="254">
        <v>7</v>
      </c>
      <c r="O15" s="254">
        <v>87.5</v>
      </c>
      <c r="P15" s="254">
        <v>153.5</v>
      </c>
      <c r="Q15" s="41"/>
      <c r="R15" s="254">
        <v>70.5</v>
      </c>
      <c r="S15" s="254">
        <v>8</v>
      </c>
      <c r="T15" s="254">
        <v>101.5</v>
      </c>
      <c r="U15" s="254">
        <v>180</v>
      </c>
      <c r="V15" s="41"/>
      <c r="W15" s="254">
        <v>251.4</v>
      </c>
      <c r="X15" s="254">
        <v>29.4</v>
      </c>
      <c r="Y15" s="254">
        <v>366.2</v>
      </c>
      <c r="Z15" s="254">
        <v>647</v>
      </c>
    </row>
    <row r="16" spans="1:26" s="3" customFormat="1">
      <c r="A16" s="42"/>
      <c r="B16" s="152" t="s">
        <v>27</v>
      </c>
      <c r="C16" s="254">
        <v>25.3</v>
      </c>
      <c r="D16" s="254">
        <v>42.6</v>
      </c>
      <c r="E16" s="254">
        <v>16.600000000000001</v>
      </c>
      <c r="F16" s="254">
        <v>84.5</v>
      </c>
      <c r="G16" s="41"/>
      <c r="H16" s="254">
        <v>24.5</v>
      </c>
      <c r="I16" s="254">
        <v>42.4</v>
      </c>
      <c r="J16" s="254">
        <v>16.7</v>
      </c>
      <c r="K16" s="254">
        <v>83.5</v>
      </c>
      <c r="L16" s="41"/>
      <c r="M16" s="254">
        <v>24.7</v>
      </c>
      <c r="N16" s="254">
        <v>39.700000000000003</v>
      </c>
      <c r="O16" s="254">
        <v>14.3</v>
      </c>
      <c r="P16" s="254">
        <v>78.7</v>
      </c>
      <c r="Q16" s="41"/>
      <c r="R16" s="254">
        <v>23.9</v>
      </c>
      <c r="S16" s="254">
        <v>27.6</v>
      </c>
      <c r="T16" s="254">
        <v>12.4</v>
      </c>
      <c r="U16" s="254">
        <v>64</v>
      </c>
      <c r="V16" s="41"/>
      <c r="W16" s="254">
        <v>98.4</v>
      </c>
      <c r="X16" s="254">
        <v>152.30000000000001</v>
      </c>
      <c r="Y16" s="254">
        <v>60</v>
      </c>
      <c r="Z16" s="254">
        <v>310.60000000000002</v>
      </c>
    </row>
    <row r="17" spans="1:26" s="3" customFormat="1">
      <c r="A17" s="42"/>
      <c r="B17" s="152" t="s">
        <v>49</v>
      </c>
      <c r="C17" s="254">
        <v>65.8</v>
      </c>
      <c r="D17" s="254">
        <v>57.8</v>
      </c>
      <c r="E17" s="254">
        <v>25.8</v>
      </c>
      <c r="F17" s="254">
        <v>149.4</v>
      </c>
      <c r="G17" s="41"/>
      <c r="H17" s="254">
        <v>61.7</v>
      </c>
      <c r="I17" s="254">
        <v>74.8</v>
      </c>
      <c r="J17" s="254">
        <v>21.7</v>
      </c>
      <c r="K17" s="254">
        <v>158.19999999999999</v>
      </c>
      <c r="L17" s="41"/>
      <c r="M17" s="254">
        <v>54.2</v>
      </c>
      <c r="N17" s="254">
        <v>83</v>
      </c>
      <c r="O17" s="254">
        <v>24.2</v>
      </c>
      <c r="P17" s="254">
        <v>161.4</v>
      </c>
      <c r="Q17" s="41"/>
      <c r="R17" s="254">
        <v>67.599999999999994</v>
      </c>
      <c r="S17" s="254">
        <v>96.7</v>
      </c>
      <c r="T17" s="254">
        <v>29.6</v>
      </c>
      <c r="U17" s="254">
        <v>193.8</v>
      </c>
      <c r="V17" s="41"/>
      <c r="W17" s="254">
        <v>249.3</v>
      </c>
      <c r="X17" s="254">
        <v>312.3</v>
      </c>
      <c r="Y17" s="254">
        <v>101.3</v>
      </c>
      <c r="Z17" s="254">
        <v>662.8</v>
      </c>
    </row>
    <row r="18" spans="1:26" s="3" customFormat="1">
      <c r="A18" s="42"/>
      <c r="B18" s="152" t="s">
        <v>24</v>
      </c>
      <c r="C18" s="254">
        <v>28.4</v>
      </c>
      <c r="D18" s="254">
        <v>23.5</v>
      </c>
      <c r="E18" s="254">
        <v>3.9</v>
      </c>
      <c r="F18" s="254">
        <v>55.8</v>
      </c>
      <c r="G18" s="41"/>
      <c r="H18" s="254">
        <v>28.1</v>
      </c>
      <c r="I18" s="254">
        <v>25.6</v>
      </c>
      <c r="J18" s="254">
        <v>4.0999999999999996</v>
      </c>
      <c r="K18" s="254">
        <v>57.9</v>
      </c>
      <c r="L18" s="41"/>
      <c r="M18" s="254">
        <v>27.7</v>
      </c>
      <c r="N18" s="254">
        <v>25</v>
      </c>
      <c r="O18" s="254">
        <v>4</v>
      </c>
      <c r="P18" s="254">
        <v>56.7</v>
      </c>
      <c r="Q18" s="41"/>
      <c r="R18" s="254">
        <v>25</v>
      </c>
      <c r="S18" s="254">
        <v>26.8</v>
      </c>
      <c r="T18" s="254">
        <v>3.7</v>
      </c>
      <c r="U18" s="254">
        <v>55.5</v>
      </c>
      <c r="V18" s="41"/>
      <c r="W18" s="254">
        <v>109.2</v>
      </c>
      <c r="X18" s="254">
        <v>100.8</v>
      </c>
      <c r="Y18" s="254">
        <v>15.7</v>
      </c>
      <c r="Z18" s="254">
        <v>225.7</v>
      </c>
    </row>
    <row r="19" spans="1:26" s="3" customFormat="1">
      <c r="A19" s="42"/>
      <c r="B19" s="152" t="s">
        <v>56</v>
      </c>
      <c r="C19" s="254">
        <v>20.9</v>
      </c>
      <c r="D19" s="254">
        <v>0</v>
      </c>
      <c r="E19" s="254">
        <v>5.2</v>
      </c>
      <c r="F19" s="254">
        <v>26.1</v>
      </c>
      <c r="G19" s="41"/>
      <c r="H19" s="254">
        <v>16.100000000000001</v>
      </c>
      <c r="I19" s="254">
        <v>0</v>
      </c>
      <c r="J19" s="254">
        <v>5.6</v>
      </c>
      <c r="K19" s="254">
        <v>21.7</v>
      </c>
      <c r="L19" s="41"/>
      <c r="M19" s="254">
        <v>10.7</v>
      </c>
      <c r="N19" s="254">
        <v>0</v>
      </c>
      <c r="O19" s="254">
        <v>9.1999999999999993</v>
      </c>
      <c r="P19" s="254">
        <v>19.899999999999999</v>
      </c>
      <c r="Q19" s="41"/>
      <c r="R19" s="254">
        <v>17.2</v>
      </c>
      <c r="S19" s="254">
        <v>0</v>
      </c>
      <c r="T19" s="254">
        <v>4.7</v>
      </c>
      <c r="U19" s="254">
        <v>22</v>
      </c>
      <c r="V19" s="41"/>
      <c r="W19" s="254">
        <v>64.900000000000006</v>
      </c>
      <c r="X19" s="254">
        <v>0</v>
      </c>
      <c r="Y19" s="254">
        <v>24.7</v>
      </c>
      <c r="Z19" s="254">
        <v>89.6</v>
      </c>
    </row>
    <row r="20" spans="1:26" s="3" customFormat="1">
      <c r="A20" s="42"/>
      <c r="B20" s="152" t="s">
        <v>100</v>
      </c>
      <c r="C20" s="254">
        <v>0</v>
      </c>
      <c r="D20" s="254">
        <v>0</v>
      </c>
      <c r="E20" s="254">
        <v>0</v>
      </c>
      <c r="F20" s="254">
        <v>0</v>
      </c>
      <c r="G20" s="41"/>
      <c r="H20" s="254">
        <v>0</v>
      </c>
      <c r="I20" s="254">
        <v>0</v>
      </c>
      <c r="J20" s="254">
        <v>0</v>
      </c>
      <c r="K20" s="254">
        <v>0</v>
      </c>
      <c r="L20" s="41"/>
      <c r="M20" s="254">
        <v>0</v>
      </c>
      <c r="N20" s="254">
        <v>0</v>
      </c>
      <c r="O20" s="254">
        <v>0</v>
      </c>
      <c r="P20" s="254">
        <v>0</v>
      </c>
      <c r="Q20" s="41"/>
      <c r="R20" s="254">
        <v>0</v>
      </c>
      <c r="S20" s="254">
        <v>0</v>
      </c>
      <c r="T20" s="254">
        <v>0</v>
      </c>
      <c r="U20" s="254">
        <v>0</v>
      </c>
      <c r="V20" s="41"/>
      <c r="W20" s="254">
        <v>0</v>
      </c>
      <c r="X20" s="254">
        <v>0</v>
      </c>
      <c r="Y20" s="254">
        <v>0</v>
      </c>
      <c r="Z20" s="254">
        <v>0</v>
      </c>
    </row>
    <row r="21" spans="1:26" s="3" customFormat="1">
      <c r="A21" s="42"/>
      <c r="B21" s="152" t="s">
        <v>117</v>
      </c>
      <c r="C21" s="254">
        <v>2.1</v>
      </c>
      <c r="D21" s="254">
        <v>0</v>
      </c>
      <c r="E21" s="254">
        <v>0.1</v>
      </c>
      <c r="F21" s="254">
        <v>2.2000000000000002</v>
      </c>
      <c r="G21" s="41"/>
      <c r="H21" s="254">
        <v>1.4</v>
      </c>
      <c r="I21" s="254">
        <v>0</v>
      </c>
      <c r="J21" s="254">
        <v>0.1</v>
      </c>
      <c r="K21" s="254">
        <v>1.5</v>
      </c>
      <c r="L21" s="41"/>
      <c r="M21" s="254">
        <v>1.8</v>
      </c>
      <c r="N21" s="254">
        <v>0</v>
      </c>
      <c r="O21" s="254">
        <v>0.2</v>
      </c>
      <c r="P21" s="254">
        <v>2</v>
      </c>
      <c r="Q21" s="41"/>
      <c r="R21" s="254">
        <v>2.1</v>
      </c>
      <c r="S21" s="254">
        <v>0</v>
      </c>
      <c r="T21" s="254">
        <v>0</v>
      </c>
      <c r="U21" s="254">
        <v>2.2000000000000002</v>
      </c>
      <c r="V21" s="41"/>
      <c r="W21" s="254">
        <v>7.5</v>
      </c>
      <c r="X21" s="254">
        <v>0</v>
      </c>
      <c r="Y21" s="254">
        <v>0.3</v>
      </c>
      <c r="Z21" s="254">
        <v>7.8</v>
      </c>
    </row>
    <row r="22" spans="1:26" s="3" customFormat="1">
      <c r="A22" s="42"/>
      <c r="B22" s="152" t="s">
        <v>118</v>
      </c>
      <c r="C22" s="254">
        <v>1</v>
      </c>
      <c r="D22" s="254">
        <v>0</v>
      </c>
      <c r="E22" s="254">
        <v>2.1</v>
      </c>
      <c r="F22" s="254">
        <v>3.1</v>
      </c>
      <c r="G22" s="41"/>
      <c r="H22" s="254">
        <v>2.2000000000000002</v>
      </c>
      <c r="I22" s="254">
        <v>0</v>
      </c>
      <c r="J22" s="254">
        <v>1.6</v>
      </c>
      <c r="K22" s="254">
        <v>3.9</v>
      </c>
      <c r="L22" s="41"/>
      <c r="M22" s="254">
        <v>3.4</v>
      </c>
      <c r="N22" s="254">
        <v>1.9</v>
      </c>
      <c r="O22" s="254">
        <v>3.8</v>
      </c>
      <c r="P22" s="254">
        <v>9.1</v>
      </c>
      <c r="Q22" s="41"/>
      <c r="R22" s="254">
        <v>5.6</v>
      </c>
      <c r="S22" s="254">
        <v>2.6</v>
      </c>
      <c r="T22" s="254">
        <v>8.4</v>
      </c>
      <c r="U22" s="254">
        <v>16.600000000000001</v>
      </c>
      <c r="V22" s="41"/>
      <c r="W22" s="254">
        <v>12.2</v>
      </c>
      <c r="X22" s="254">
        <v>4.5</v>
      </c>
      <c r="Y22" s="254">
        <v>15.9</v>
      </c>
      <c r="Z22" s="254">
        <v>32.700000000000003</v>
      </c>
    </row>
    <row r="23" spans="1:26" s="3" customFormat="1">
      <c r="A23" s="42"/>
      <c r="B23" s="152" t="s">
        <v>104</v>
      </c>
      <c r="C23" s="255">
        <v>31</v>
      </c>
      <c r="D23" s="255">
        <v>5.0999999999999996</v>
      </c>
      <c r="E23" s="255">
        <v>8.5</v>
      </c>
      <c r="F23" s="255">
        <v>44.6</v>
      </c>
      <c r="G23" s="41"/>
      <c r="H23" s="255">
        <v>37</v>
      </c>
      <c r="I23" s="255">
        <v>6</v>
      </c>
      <c r="J23" s="255">
        <v>6.5</v>
      </c>
      <c r="K23" s="255">
        <v>49.6</v>
      </c>
      <c r="L23" s="36"/>
      <c r="M23" s="255">
        <v>34</v>
      </c>
      <c r="N23" s="255">
        <v>6.2</v>
      </c>
      <c r="O23" s="255">
        <v>6.4</v>
      </c>
      <c r="P23" s="255">
        <v>46.6</v>
      </c>
      <c r="Q23" s="36"/>
      <c r="R23" s="255">
        <v>39</v>
      </c>
      <c r="S23" s="255">
        <v>7.8</v>
      </c>
      <c r="T23" s="255">
        <v>7.1</v>
      </c>
      <c r="U23" s="255">
        <v>53.9</v>
      </c>
      <c r="V23" s="36"/>
      <c r="W23" s="255">
        <v>141.1</v>
      </c>
      <c r="X23" s="255">
        <v>25</v>
      </c>
      <c r="Y23" s="255">
        <v>28.6</v>
      </c>
      <c r="Z23" s="255">
        <v>194.8</v>
      </c>
    </row>
    <row r="24" spans="1:26" s="3" customFormat="1">
      <c r="A24" s="42" t="s">
        <v>58</v>
      </c>
      <c r="B24" s="153"/>
      <c r="C24" s="256">
        <v>381.8</v>
      </c>
      <c r="D24" s="256">
        <v>170.8</v>
      </c>
      <c r="E24" s="256">
        <v>207.5</v>
      </c>
      <c r="F24" s="256">
        <v>760.1</v>
      </c>
      <c r="G24" s="41"/>
      <c r="H24" s="256">
        <v>378</v>
      </c>
      <c r="I24" s="256">
        <v>195.1</v>
      </c>
      <c r="J24" s="256">
        <v>223.8</v>
      </c>
      <c r="K24" s="256">
        <v>796.9</v>
      </c>
      <c r="L24" s="151"/>
      <c r="M24" s="256">
        <v>350.1</v>
      </c>
      <c r="N24" s="256">
        <v>200.4</v>
      </c>
      <c r="O24" s="256">
        <v>215.8</v>
      </c>
      <c r="P24" s="256">
        <v>766.4</v>
      </c>
      <c r="Q24" s="151"/>
      <c r="R24" s="256">
        <v>410.7</v>
      </c>
      <c r="S24" s="256">
        <v>211.2</v>
      </c>
      <c r="T24" s="256">
        <v>250.4</v>
      </c>
      <c r="U24" s="256">
        <v>872.3</v>
      </c>
      <c r="V24" s="151"/>
      <c r="W24" s="256">
        <v>1520.6</v>
      </c>
      <c r="X24" s="256">
        <v>777.5</v>
      </c>
      <c r="Y24" s="256">
        <v>897.6</v>
      </c>
      <c r="Z24" s="256">
        <v>3195.7</v>
      </c>
    </row>
    <row r="25" spans="1:26" s="3" customFormat="1">
      <c r="A25" s="95"/>
      <c r="B25" s="95"/>
      <c r="C25" s="257"/>
      <c r="D25" s="257"/>
      <c r="E25" s="257"/>
      <c r="F25" s="254"/>
      <c r="G25" s="41"/>
      <c r="H25" s="257"/>
      <c r="I25" s="257"/>
      <c r="J25" s="257"/>
      <c r="K25" s="254"/>
      <c r="L25" s="98"/>
      <c r="M25" s="257"/>
      <c r="N25" s="257"/>
      <c r="O25" s="257"/>
      <c r="P25" s="254"/>
      <c r="Q25" s="98"/>
      <c r="R25" s="257"/>
      <c r="S25" s="257"/>
      <c r="T25" s="257"/>
      <c r="U25" s="254"/>
      <c r="V25" s="98"/>
      <c r="W25" s="257"/>
      <c r="X25" s="257"/>
      <c r="Y25" s="257"/>
      <c r="Z25" s="254"/>
    </row>
    <row r="26" spans="1:26" s="3" customFormat="1">
      <c r="A26" s="42"/>
      <c r="B26" s="152" t="s">
        <v>55</v>
      </c>
      <c r="C26" s="254">
        <v>194</v>
      </c>
      <c r="D26" s="254">
        <v>91.5</v>
      </c>
      <c r="E26" s="254">
        <v>64.599999999999994</v>
      </c>
      <c r="F26" s="254">
        <v>350.2</v>
      </c>
      <c r="G26" s="41"/>
      <c r="H26" s="254">
        <v>212.3</v>
      </c>
      <c r="I26" s="254">
        <v>91.4</v>
      </c>
      <c r="J26" s="254">
        <v>76.5</v>
      </c>
      <c r="K26" s="254">
        <v>380.2</v>
      </c>
      <c r="L26" s="41"/>
      <c r="M26" s="254">
        <v>194.1</v>
      </c>
      <c r="N26" s="254">
        <v>95.8</v>
      </c>
      <c r="O26" s="254">
        <v>64.8</v>
      </c>
      <c r="P26" s="254">
        <v>354.8</v>
      </c>
      <c r="Q26" s="41"/>
      <c r="R26" s="254">
        <v>210.8</v>
      </c>
      <c r="S26" s="254">
        <v>107.4</v>
      </c>
      <c r="T26" s="254">
        <v>68.5</v>
      </c>
      <c r="U26" s="254">
        <v>386.7</v>
      </c>
      <c r="V26" s="41"/>
      <c r="W26" s="254">
        <v>811.3</v>
      </c>
      <c r="X26" s="254">
        <v>386.2</v>
      </c>
      <c r="Y26" s="254">
        <v>274.39999999999998</v>
      </c>
      <c r="Z26" s="254">
        <v>1471.9</v>
      </c>
    </row>
    <row r="27" spans="1:26" s="3" customFormat="1">
      <c r="A27" s="42"/>
      <c r="B27" s="152" t="s">
        <v>22</v>
      </c>
      <c r="C27" s="254">
        <v>5.5</v>
      </c>
      <c r="D27" s="254">
        <v>33.5</v>
      </c>
      <c r="E27" s="254">
        <v>32.299999999999997</v>
      </c>
      <c r="F27" s="254">
        <v>71.400000000000006</v>
      </c>
      <c r="G27" s="41"/>
      <c r="H27" s="254">
        <v>4.5999999999999996</v>
      </c>
      <c r="I27" s="254">
        <v>31</v>
      </c>
      <c r="J27" s="254">
        <v>35.5</v>
      </c>
      <c r="K27" s="254">
        <v>71</v>
      </c>
      <c r="L27" s="41"/>
      <c r="M27" s="254">
        <v>2.6</v>
      </c>
      <c r="N27" s="254">
        <v>29.1</v>
      </c>
      <c r="O27" s="254">
        <v>30.4</v>
      </c>
      <c r="P27" s="254">
        <v>62.1</v>
      </c>
      <c r="Q27" s="41"/>
      <c r="R27" s="254">
        <v>3.2</v>
      </c>
      <c r="S27" s="254">
        <v>31.7</v>
      </c>
      <c r="T27" s="254">
        <v>32.5</v>
      </c>
      <c r="U27" s="254">
        <v>67.400000000000006</v>
      </c>
      <c r="V27" s="41"/>
      <c r="W27" s="254">
        <v>15.9</v>
      </c>
      <c r="X27" s="254">
        <v>125.3</v>
      </c>
      <c r="Y27" s="254">
        <v>130.80000000000001</v>
      </c>
      <c r="Z27" s="254">
        <v>271.89999999999998</v>
      </c>
    </row>
    <row r="28" spans="1:26" s="3" customFormat="1">
      <c r="A28" s="42"/>
      <c r="B28" s="152" t="s">
        <v>81</v>
      </c>
      <c r="C28" s="254">
        <v>0</v>
      </c>
      <c r="D28" s="254">
        <v>0</v>
      </c>
      <c r="E28" s="254">
        <v>0</v>
      </c>
      <c r="F28" s="254">
        <v>0</v>
      </c>
      <c r="G28" s="41"/>
      <c r="H28" s="254">
        <v>0</v>
      </c>
      <c r="I28" s="254">
        <v>0</v>
      </c>
      <c r="J28" s="254">
        <v>0</v>
      </c>
      <c r="K28" s="254">
        <v>0</v>
      </c>
      <c r="L28" s="41"/>
      <c r="M28" s="254">
        <v>0</v>
      </c>
      <c r="N28" s="254">
        <v>0</v>
      </c>
      <c r="O28" s="254">
        <v>0</v>
      </c>
      <c r="P28" s="254">
        <v>0</v>
      </c>
      <c r="Q28" s="41"/>
      <c r="R28" s="254">
        <v>0</v>
      </c>
      <c r="S28" s="254">
        <v>0</v>
      </c>
      <c r="T28" s="254">
        <v>7.3</v>
      </c>
      <c r="U28" s="254">
        <v>7.3</v>
      </c>
      <c r="V28" s="41"/>
      <c r="W28" s="254">
        <v>0</v>
      </c>
      <c r="X28" s="254">
        <v>0</v>
      </c>
      <c r="Y28" s="254">
        <v>7.2</v>
      </c>
      <c r="Z28" s="254">
        <v>7.2</v>
      </c>
    </row>
    <row r="29" spans="1:26" s="3" customFormat="1">
      <c r="A29" s="42"/>
      <c r="B29" s="152" t="s">
        <v>82</v>
      </c>
      <c r="C29" s="254">
        <v>0</v>
      </c>
      <c r="D29" s="254">
        <v>0</v>
      </c>
      <c r="E29" s="254">
        <v>24</v>
      </c>
      <c r="F29" s="254">
        <v>24</v>
      </c>
      <c r="G29" s="41"/>
      <c r="H29" s="254">
        <v>0</v>
      </c>
      <c r="I29" s="254">
        <v>0</v>
      </c>
      <c r="J29" s="254">
        <v>23</v>
      </c>
      <c r="K29" s="254">
        <v>23</v>
      </c>
      <c r="L29" s="41"/>
      <c r="M29" s="254">
        <v>0</v>
      </c>
      <c r="N29" s="254">
        <v>0</v>
      </c>
      <c r="O29" s="254">
        <v>25.9</v>
      </c>
      <c r="P29" s="254">
        <v>25.9</v>
      </c>
      <c r="Q29" s="41"/>
      <c r="R29" s="254">
        <v>0</v>
      </c>
      <c r="S29" s="254">
        <v>0</v>
      </c>
      <c r="T29" s="254">
        <v>25.7</v>
      </c>
      <c r="U29" s="254">
        <v>25.7</v>
      </c>
      <c r="V29" s="41"/>
      <c r="W29" s="254">
        <v>0</v>
      </c>
      <c r="X29" s="254">
        <v>0</v>
      </c>
      <c r="Y29" s="254">
        <v>98.5</v>
      </c>
      <c r="Z29" s="254">
        <v>98.5</v>
      </c>
    </row>
    <row r="30" spans="1:26" s="3" customFormat="1">
      <c r="A30" s="42"/>
      <c r="B30" s="152" t="s">
        <v>105</v>
      </c>
      <c r="C30" s="255">
        <v>-1</v>
      </c>
      <c r="D30" s="255">
        <v>0</v>
      </c>
      <c r="E30" s="255">
        <v>0</v>
      </c>
      <c r="F30" s="255">
        <v>-1</v>
      </c>
      <c r="G30" s="41"/>
      <c r="H30" s="255">
        <v>1.1000000000000001</v>
      </c>
      <c r="I30" s="255">
        <v>0</v>
      </c>
      <c r="J30" s="255">
        <v>0</v>
      </c>
      <c r="K30" s="255">
        <v>1.1000000000000001</v>
      </c>
      <c r="L30" s="41"/>
      <c r="M30" s="255">
        <v>-0.2</v>
      </c>
      <c r="N30" s="255">
        <v>0</v>
      </c>
      <c r="O30" s="255">
        <v>0</v>
      </c>
      <c r="P30" s="255">
        <v>-0.2</v>
      </c>
      <c r="Q30" s="41"/>
      <c r="R30" s="255">
        <v>0.6</v>
      </c>
      <c r="S30" s="255">
        <v>0</v>
      </c>
      <c r="T30" s="255">
        <v>0</v>
      </c>
      <c r="U30" s="255">
        <v>0.6</v>
      </c>
      <c r="V30" s="41"/>
      <c r="W30" s="255">
        <v>0.5</v>
      </c>
      <c r="X30" s="255">
        <v>0</v>
      </c>
      <c r="Y30" s="255">
        <v>0</v>
      </c>
      <c r="Z30" s="255">
        <v>0.5</v>
      </c>
    </row>
    <row r="31" spans="1:26" s="3" customFormat="1">
      <c r="A31" s="42" t="s">
        <v>23</v>
      </c>
      <c r="B31" s="153"/>
      <c r="C31" s="256">
        <v>198.6</v>
      </c>
      <c r="D31" s="256">
        <v>124.9</v>
      </c>
      <c r="E31" s="256">
        <v>121</v>
      </c>
      <c r="F31" s="256">
        <v>444.5</v>
      </c>
      <c r="G31" s="41"/>
      <c r="H31" s="256">
        <v>217.9</v>
      </c>
      <c r="I31" s="256">
        <v>122.4</v>
      </c>
      <c r="J31" s="256">
        <v>135</v>
      </c>
      <c r="K31" s="256">
        <v>475.3</v>
      </c>
      <c r="L31" s="151"/>
      <c r="M31" s="256">
        <v>196.6</v>
      </c>
      <c r="N31" s="256">
        <v>124.9</v>
      </c>
      <c r="O31" s="256">
        <v>121.1</v>
      </c>
      <c r="P31" s="256">
        <v>442.6</v>
      </c>
      <c r="Q31" s="151"/>
      <c r="R31" s="256">
        <v>214.6</v>
      </c>
      <c r="S31" s="256">
        <v>139.19999999999999</v>
      </c>
      <c r="T31" s="256">
        <v>133.9</v>
      </c>
      <c r="U31" s="256">
        <v>487.7</v>
      </c>
      <c r="V31" s="151"/>
      <c r="W31" s="256">
        <v>827.7</v>
      </c>
      <c r="X31" s="256">
        <v>511.4</v>
      </c>
      <c r="Y31" s="256">
        <v>510.9</v>
      </c>
      <c r="Z31" s="256">
        <v>1850.1</v>
      </c>
    </row>
    <row r="32" spans="1:26" s="3" customFormat="1">
      <c r="A32" s="154"/>
      <c r="B32" s="153"/>
      <c r="C32" s="256"/>
      <c r="D32" s="256"/>
      <c r="E32" s="256"/>
      <c r="F32" s="254"/>
      <c r="G32" s="41"/>
      <c r="H32" s="256"/>
      <c r="I32" s="256"/>
      <c r="J32" s="256"/>
      <c r="K32" s="254"/>
      <c r="L32" s="151"/>
      <c r="M32" s="256"/>
      <c r="N32" s="256"/>
      <c r="O32" s="256"/>
      <c r="P32" s="254"/>
      <c r="Q32" s="151"/>
      <c r="R32" s="256"/>
      <c r="S32" s="256"/>
      <c r="T32" s="256"/>
      <c r="U32" s="254"/>
      <c r="V32" s="151"/>
      <c r="W32" s="256"/>
      <c r="X32" s="256"/>
      <c r="Y32" s="256"/>
      <c r="Z32" s="254"/>
    </row>
    <row r="33" spans="1:26" s="3" customFormat="1">
      <c r="A33" s="42"/>
      <c r="B33" s="152" t="s">
        <v>51</v>
      </c>
      <c r="C33" s="254">
        <v>182.8</v>
      </c>
      <c r="D33" s="254">
        <v>1.8</v>
      </c>
      <c r="E33" s="254">
        <v>98.4</v>
      </c>
      <c r="F33" s="254">
        <v>283</v>
      </c>
      <c r="G33" s="41"/>
      <c r="H33" s="254">
        <v>179.6</v>
      </c>
      <c r="I33" s="254">
        <v>7</v>
      </c>
      <c r="J33" s="254">
        <v>96.3</v>
      </c>
      <c r="K33" s="254">
        <v>282.89999999999998</v>
      </c>
      <c r="L33" s="41"/>
      <c r="M33" s="254">
        <v>175.5</v>
      </c>
      <c r="N33" s="254">
        <v>5.3</v>
      </c>
      <c r="O33" s="254">
        <v>95.6</v>
      </c>
      <c r="P33" s="254">
        <v>276.39999999999998</v>
      </c>
      <c r="Q33" s="41"/>
      <c r="R33" s="254">
        <v>194.2</v>
      </c>
      <c r="S33" s="254">
        <v>11.6</v>
      </c>
      <c r="T33" s="254">
        <v>96.6</v>
      </c>
      <c r="U33" s="254">
        <v>302.39999999999998</v>
      </c>
      <c r="V33" s="41"/>
      <c r="W33" s="254">
        <v>732.2</v>
      </c>
      <c r="X33" s="254">
        <v>25.6</v>
      </c>
      <c r="Y33" s="254">
        <v>386.8</v>
      </c>
      <c r="Z33" s="254">
        <v>1144.5999999999999</v>
      </c>
    </row>
    <row r="34" spans="1:26" s="3" customFormat="1">
      <c r="A34" s="42"/>
      <c r="B34" s="152" t="s">
        <v>93</v>
      </c>
      <c r="C34" s="254">
        <v>22.6</v>
      </c>
      <c r="D34" s="254">
        <v>0</v>
      </c>
      <c r="E34" s="254">
        <v>3.6</v>
      </c>
      <c r="F34" s="254">
        <v>26.1</v>
      </c>
      <c r="G34" s="41"/>
      <c r="H34" s="254">
        <v>22.2</v>
      </c>
      <c r="I34" s="254">
        <v>0</v>
      </c>
      <c r="J34" s="254">
        <v>5.0999999999999996</v>
      </c>
      <c r="K34" s="254">
        <v>27.3</v>
      </c>
      <c r="L34" s="36"/>
      <c r="M34" s="254">
        <v>18.2</v>
      </c>
      <c r="N34" s="254">
        <v>0</v>
      </c>
      <c r="O34" s="254">
        <v>2.6</v>
      </c>
      <c r="P34" s="254">
        <v>20.8</v>
      </c>
      <c r="Q34" s="36"/>
      <c r="R34" s="254">
        <v>19</v>
      </c>
      <c r="S34" s="254">
        <v>0</v>
      </c>
      <c r="T34" s="254">
        <v>4.7</v>
      </c>
      <c r="U34" s="254">
        <v>23.7</v>
      </c>
      <c r="V34" s="36"/>
      <c r="W34" s="254">
        <v>82</v>
      </c>
      <c r="X34" s="254">
        <v>0</v>
      </c>
      <c r="Y34" s="254">
        <v>16</v>
      </c>
      <c r="Z34" s="254">
        <v>98</v>
      </c>
    </row>
    <row r="35" spans="1:26" s="3" customFormat="1">
      <c r="A35" s="42"/>
      <c r="B35" s="152" t="s">
        <v>86</v>
      </c>
      <c r="C35" s="254">
        <v>24</v>
      </c>
      <c r="D35" s="254">
        <v>0</v>
      </c>
      <c r="E35" s="254">
        <v>2</v>
      </c>
      <c r="F35" s="254">
        <v>26</v>
      </c>
      <c r="G35" s="41"/>
      <c r="H35" s="254">
        <v>27.6</v>
      </c>
      <c r="I35" s="254">
        <v>0.1</v>
      </c>
      <c r="J35" s="254">
        <v>2.2999999999999998</v>
      </c>
      <c r="K35" s="254">
        <v>30.1</v>
      </c>
      <c r="L35" s="36"/>
      <c r="M35" s="254">
        <v>26.6</v>
      </c>
      <c r="N35" s="254">
        <v>0.2</v>
      </c>
      <c r="O35" s="254">
        <v>2.5</v>
      </c>
      <c r="P35" s="254">
        <v>29.3</v>
      </c>
      <c r="Q35" s="36"/>
      <c r="R35" s="254">
        <v>30.8</v>
      </c>
      <c r="S35" s="254">
        <v>0</v>
      </c>
      <c r="T35" s="254">
        <v>2</v>
      </c>
      <c r="U35" s="254">
        <v>32.799999999999997</v>
      </c>
      <c r="V35" s="36"/>
      <c r="W35" s="254">
        <v>109</v>
      </c>
      <c r="X35" s="254">
        <v>0.3</v>
      </c>
      <c r="Y35" s="254">
        <v>8.8000000000000007</v>
      </c>
      <c r="Z35" s="254">
        <v>118.2</v>
      </c>
    </row>
    <row r="36" spans="1:26" s="3" customFormat="1">
      <c r="A36" s="42"/>
      <c r="B36" s="152" t="s">
        <v>108</v>
      </c>
      <c r="C36" s="254">
        <v>4</v>
      </c>
      <c r="D36" s="254">
        <v>1.6</v>
      </c>
      <c r="E36" s="254">
        <v>0</v>
      </c>
      <c r="F36" s="254">
        <v>5.5</v>
      </c>
      <c r="G36" s="41"/>
      <c r="H36" s="254">
        <v>4.5999999999999996</v>
      </c>
      <c r="I36" s="254">
        <v>3.5</v>
      </c>
      <c r="J36" s="254">
        <v>0</v>
      </c>
      <c r="K36" s="254">
        <v>8.1</v>
      </c>
      <c r="L36" s="36"/>
      <c r="M36" s="254">
        <v>4.9000000000000004</v>
      </c>
      <c r="N36" s="254">
        <v>3.8</v>
      </c>
      <c r="O36" s="254">
        <v>0</v>
      </c>
      <c r="P36" s="254">
        <v>8.8000000000000007</v>
      </c>
      <c r="Q36" s="36"/>
      <c r="R36" s="254">
        <v>6.3</v>
      </c>
      <c r="S36" s="254">
        <v>1.3</v>
      </c>
      <c r="T36" s="254">
        <v>0</v>
      </c>
      <c r="U36" s="254">
        <v>7.6</v>
      </c>
      <c r="V36" s="36"/>
      <c r="W36" s="254">
        <v>19.8</v>
      </c>
      <c r="X36" s="254">
        <v>10.3</v>
      </c>
      <c r="Y36" s="254">
        <v>0</v>
      </c>
      <c r="Z36" s="254">
        <v>30.1</v>
      </c>
    </row>
    <row r="37" spans="1:26" s="3" customFormat="1">
      <c r="A37" s="42"/>
      <c r="B37" s="152" t="s">
        <v>106</v>
      </c>
      <c r="C37" s="255">
        <v>3</v>
      </c>
      <c r="D37" s="255">
        <v>0</v>
      </c>
      <c r="E37" s="255">
        <v>0.2</v>
      </c>
      <c r="F37" s="255">
        <v>3.2</v>
      </c>
      <c r="G37" s="41"/>
      <c r="H37" s="255">
        <v>4.7</v>
      </c>
      <c r="I37" s="255">
        <v>0</v>
      </c>
      <c r="J37" s="255">
        <v>0.1</v>
      </c>
      <c r="K37" s="255">
        <v>4.8</v>
      </c>
      <c r="L37" s="36"/>
      <c r="M37" s="255">
        <v>3.9</v>
      </c>
      <c r="N37" s="255">
        <v>0</v>
      </c>
      <c r="O37" s="255">
        <v>0.4</v>
      </c>
      <c r="P37" s="255">
        <v>4.3</v>
      </c>
      <c r="Q37" s="36"/>
      <c r="R37" s="255">
        <v>5</v>
      </c>
      <c r="S37" s="255">
        <v>0</v>
      </c>
      <c r="T37" s="255">
        <v>0.4</v>
      </c>
      <c r="U37" s="255">
        <v>5.4</v>
      </c>
      <c r="V37" s="36"/>
      <c r="W37" s="255">
        <v>16.600000000000001</v>
      </c>
      <c r="X37" s="255">
        <v>0</v>
      </c>
      <c r="Y37" s="255">
        <v>1.1000000000000001</v>
      </c>
      <c r="Z37" s="255">
        <v>17.7</v>
      </c>
    </row>
    <row r="38" spans="1:26" s="3" customFormat="1">
      <c r="A38" s="42" t="s">
        <v>21</v>
      </c>
      <c r="B38" s="153"/>
      <c r="C38" s="256">
        <v>236.3</v>
      </c>
      <c r="D38" s="256">
        <v>3.4</v>
      </c>
      <c r="E38" s="256">
        <v>104.2</v>
      </c>
      <c r="F38" s="256">
        <v>344</v>
      </c>
      <c r="G38" s="41"/>
      <c r="H38" s="256">
        <v>238.7</v>
      </c>
      <c r="I38" s="256">
        <v>10.6</v>
      </c>
      <c r="J38" s="256">
        <v>103.9</v>
      </c>
      <c r="K38" s="256">
        <v>353.2</v>
      </c>
      <c r="L38" s="151"/>
      <c r="M38" s="256">
        <v>229.1</v>
      </c>
      <c r="N38" s="256">
        <v>9.3000000000000007</v>
      </c>
      <c r="O38" s="256">
        <v>101.1</v>
      </c>
      <c r="P38" s="256">
        <v>339.5</v>
      </c>
      <c r="Q38" s="151"/>
      <c r="R38" s="256">
        <v>255.4</v>
      </c>
      <c r="S38" s="256">
        <v>12.9</v>
      </c>
      <c r="T38" s="256">
        <v>103.6</v>
      </c>
      <c r="U38" s="256">
        <v>371.9</v>
      </c>
      <c r="V38" s="151"/>
      <c r="W38" s="256">
        <v>959.5</v>
      </c>
      <c r="X38" s="256">
        <v>36.200000000000003</v>
      </c>
      <c r="Y38" s="256">
        <v>412.8</v>
      </c>
      <c r="Z38" s="256">
        <v>1408.6</v>
      </c>
    </row>
    <row r="39" spans="1:26" s="3" customFormat="1">
      <c r="A39" s="95"/>
      <c r="B39" s="95"/>
      <c r="C39" s="257"/>
      <c r="D39" s="257"/>
      <c r="E39" s="257"/>
      <c r="F39" s="254"/>
      <c r="G39" s="41"/>
      <c r="H39" s="257"/>
      <c r="I39" s="257"/>
      <c r="J39" s="257"/>
      <c r="K39" s="254"/>
      <c r="L39" s="98"/>
      <c r="M39" s="257"/>
      <c r="N39" s="257"/>
      <c r="O39" s="257"/>
      <c r="P39" s="254"/>
      <c r="Q39" s="98"/>
      <c r="R39" s="257"/>
      <c r="S39" s="257"/>
      <c r="T39" s="257"/>
      <c r="U39" s="254"/>
      <c r="V39" s="98"/>
      <c r="W39" s="257"/>
      <c r="X39" s="257"/>
      <c r="Y39" s="257"/>
      <c r="Z39" s="254"/>
    </row>
    <row r="40" spans="1:26" s="3" customFormat="1">
      <c r="A40" s="42"/>
      <c r="B40" s="152" t="s">
        <v>20</v>
      </c>
      <c r="C40" s="254">
        <v>0.5</v>
      </c>
      <c r="D40" s="254">
        <v>0</v>
      </c>
      <c r="E40" s="254">
        <v>19</v>
      </c>
      <c r="F40" s="254">
        <v>19.5</v>
      </c>
      <c r="G40" s="41"/>
      <c r="H40" s="254">
        <v>0.2</v>
      </c>
      <c r="I40" s="254">
        <v>0</v>
      </c>
      <c r="J40" s="254">
        <v>15.7</v>
      </c>
      <c r="K40" s="254">
        <v>15.9</v>
      </c>
      <c r="L40" s="41"/>
      <c r="M40" s="254">
        <v>0.1</v>
      </c>
      <c r="N40" s="254">
        <v>0</v>
      </c>
      <c r="O40" s="254">
        <v>16.3</v>
      </c>
      <c r="P40" s="254">
        <v>16.399999999999999</v>
      </c>
      <c r="Q40" s="41"/>
      <c r="R40" s="254">
        <v>0.1</v>
      </c>
      <c r="S40" s="254">
        <v>0</v>
      </c>
      <c r="T40" s="254">
        <v>14.3</v>
      </c>
      <c r="U40" s="254">
        <v>14.4</v>
      </c>
      <c r="V40" s="41"/>
      <c r="W40" s="254">
        <v>0.9</v>
      </c>
      <c r="X40" s="254">
        <v>0</v>
      </c>
      <c r="Y40" s="254">
        <v>65.3</v>
      </c>
      <c r="Z40" s="254">
        <v>66.2</v>
      </c>
    </row>
    <row r="41" spans="1:26" s="3" customFormat="1">
      <c r="A41" s="42"/>
      <c r="B41" s="152" t="s">
        <v>92</v>
      </c>
      <c r="C41" s="255">
        <v>-3.6</v>
      </c>
      <c r="D41" s="255">
        <v>0</v>
      </c>
      <c r="E41" s="255">
        <v>22</v>
      </c>
      <c r="F41" s="255">
        <v>18.5</v>
      </c>
      <c r="G41" s="41"/>
      <c r="H41" s="255">
        <v>7.3</v>
      </c>
      <c r="I41" s="255">
        <v>0</v>
      </c>
      <c r="J41" s="255">
        <v>14.3</v>
      </c>
      <c r="K41" s="255">
        <v>21.7</v>
      </c>
      <c r="L41" s="36"/>
      <c r="M41" s="255">
        <v>1.7</v>
      </c>
      <c r="N41" s="255">
        <v>0</v>
      </c>
      <c r="O41" s="255">
        <v>15</v>
      </c>
      <c r="P41" s="255">
        <v>16.7</v>
      </c>
      <c r="Q41" s="36"/>
      <c r="R41" s="255">
        <v>10.7</v>
      </c>
      <c r="S41" s="255">
        <v>0</v>
      </c>
      <c r="T41" s="255">
        <v>16.5</v>
      </c>
      <c r="U41" s="255">
        <v>27.2</v>
      </c>
      <c r="V41" s="36"/>
      <c r="W41" s="255">
        <v>15</v>
      </c>
      <c r="X41" s="513">
        <v>0</v>
      </c>
      <c r="Y41" s="255">
        <v>69</v>
      </c>
      <c r="Z41" s="255">
        <v>84.2</v>
      </c>
    </row>
    <row r="42" spans="1:26" s="3" customFormat="1">
      <c r="A42" s="42" t="s">
        <v>59</v>
      </c>
      <c r="B42" s="153"/>
      <c r="C42" s="256">
        <v>-3.1</v>
      </c>
      <c r="D42" s="256">
        <v>0</v>
      </c>
      <c r="E42" s="256">
        <v>41</v>
      </c>
      <c r="F42" s="256">
        <v>38</v>
      </c>
      <c r="G42" s="41"/>
      <c r="H42" s="256">
        <v>7.3</v>
      </c>
      <c r="I42" s="256">
        <v>0</v>
      </c>
      <c r="J42" s="256">
        <v>30.2</v>
      </c>
      <c r="K42" s="256">
        <v>37.6</v>
      </c>
      <c r="L42" s="151"/>
      <c r="M42" s="256">
        <v>1.8</v>
      </c>
      <c r="N42" s="256">
        <v>0</v>
      </c>
      <c r="O42" s="256">
        <v>31.3</v>
      </c>
      <c r="P42" s="256">
        <v>33.1</v>
      </c>
      <c r="Q42" s="151"/>
      <c r="R42" s="256">
        <v>10.8</v>
      </c>
      <c r="S42" s="256">
        <v>0</v>
      </c>
      <c r="T42" s="256">
        <v>30.8</v>
      </c>
      <c r="U42" s="256">
        <v>41.6</v>
      </c>
      <c r="V42" s="151"/>
      <c r="W42" s="256">
        <v>16</v>
      </c>
      <c r="X42" s="256">
        <v>0</v>
      </c>
      <c r="Y42" s="256">
        <v>134.30000000000001</v>
      </c>
      <c r="Z42" s="256">
        <v>150.4</v>
      </c>
    </row>
    <row r="43" spans="1:26" s="3" customFormat="1">
      <c r="A43" s="42"/>
      <c r="B43" s="152"/>
      <c r="C43" s="254"/>
      <c r="D43" s="254"/>
      <c r="E43" s="254"/>
      <c r="F43" s="254"/>
      <c r="G43" s="41"/>
      <c r="H43" s="254"/>
      <c r="I43" s="254"/>
      <c r="J43" s="254"/>
      <c r="K43" s="254"/>
      <c r="L43" s="151"/>
      <c r="M43" s="254"/>
      <c r="N43" s="254"/>
      <c r="O43" s="254"/>
      <c r="P43" s="254"/>
      <c r="Q43" s="41"/>
      <c r="R43" s="254"/>
      <c r="S43" s="254"/>
      <c r="T43" s="254"/>
      <c r="U43" s="256"/>
      <c r="V43" s="41"/>
      <c r="W43" s="254"/>
      <c r="X43" s="254"/>
      <c r="Y43" s="254"/>
      <c r="Z43" s="256"/>
    </row>
    <row r="44" spans="1:26" s="3" customFormat="1">
      <c r="A44" s="10" t="s">
        <v>30</v>
      </c>
      <c r="B44" s="158"/>
      <c r="C44" s="256">
        <v>1195.5999999999999</v>
      </c>
      <c r="D44" s="256">
        <v>486.9</v>
      </c>
      <c r="E44" s="256">
        <v>613.5</v>
      </c>
      <c r="F44" s="256">
        <v>2296</v>
      </c>
      <c r="G44" s="157"/>
      <c r="H44" s="256">
        <v>1193.9000000000001</v>
      </c>
      <c r="I44" s="256">
        <v>549.5</v>
      </c>
      <c r="J44" s="256">
        <v>637.29999999999995</v>
      </c>
      <c r="K44" s="256">
        <v>2380.8000000000002</v>
      </c>
      <c r="L44" s="157"/>
      <c r="M44" s="256">
        <v>1087.3</v>
      </c>
      <c r="N44" s="256">
        <v>556.5</v>
      </c>
      <c r="O44" s="256">
        <v>610.1</v>
      </c>
      <c r="P44" s="256">
        <v>2253</v>
      </c>
      <c r="Q44" s="157"/>
      <c r="R44" s="256">
        <v>1211.2</v>
      </c>
      <c r="S44" s="256">
        <v>606.29999999999995</v>
      </c>
      <c r="T44" s="256">
        <v>668.2</v>
      </c>
      <c r="U44" s="256">
        <v>2485.6999999999998</v>
      </c>
      <c r="V44" s="157"/>
      <c r="W44" s="256">
        <v>4688.1000000000004</v>
      </c>
      <c r="X44" s="256">
        <v>2199.5</v>
      </c>
      <c r="Y44" s="256">
        <v>2528</v>
      </c>
      <c r="Z44" s="256">
        <v>9415.6</v>
      </c>
    </row>
    <row r="45" spans="1:26" s="3" customFormat="1">
      <c r="A45" s="10"/>
      <c r="B45" s="158"/>
      <c r="C45" s="256"/>
      <c r="D45" s="256"/>
      <c r="E45" s="256"/>
      <c r="F45" s="254"/>
      <c r="G45" s="157"/>
      <c r="H45" s="256"/>
      <c r="I45" s="256"/>
      <c r="J45" s="256"/>
      <c r="K45" s="254"/>
      <c r="L45" s="157"/>
      <c r="M45" s="256"/>
      <c r="N45" s="256"/>
      <c r="O45" s="256"/>
      <c r="P45" s="254"/>
      <c r="Q45" s="157"/>
      <c r="R45" s="256"/>
      <c r="S45" s="256"/>
      <c r="T45" s="256"/>
      <c r="U45" s="254"/>
      <c r="V45" s="157"/>
      <c r="W45" s="256"/>
      <c r="X45" s="256"/>
      <c r="Y45" s="256"/>
      <c r="Z45" s="254"/>
    </row>
    <row r="46" spans="1:26" s="3" customFormat="1">
      <c r="A46" s="10"/>
      <c r="B46" s="158"/>
      <c r="C46" s="158"/>
      <c r="D46" s="158"/>
      <c r="E46" s="158"/>
      <c r="F46" s="158"/>
      <c r="G46" s="157"/>
      <c r="H46" s="258"/>
      <c r="I46" s="258"/>
      <c r="J46" s="258"/>
      <c r="K46" s="258"/>
      <c r="L46" s="157"/>
      <c r="M46" s="258"/>
      <c r="N46" s="258"/>
      <c r="O46" s="258"/>
      <c r="P46" s="157"/>
      <c r="Q46" s="157"/>
      <c r="R46" s="258"/>
      <c r="S46" s="258"/>
      <c r="T46" s="258"/>
      <c r="U46" s="258"/>
      <c r="V46" s="157"/>
      <c r="W46" s="258"/>
      <c r="X46" s="258"/>
      <c r="Y46" s="258"/>
      <c r="Z46" s="258"/>
    </row>
    <row r="47" spans="1:26" s="3" customFormat="1">
      <c r="A47" s="10"/>
      <c r="B47" s="158"/>
      <c r="C47" s="158"/>
      <c r="D47" s="158"/>
      <c r="E47" s="158"/>
      <c r="F47" s="158"/>
      <c r="G47" s="157"/>
      <c r="H47" s="258"/>
      <c r="I47" s="258"/>
      <c r="J47" s="258"/>
      <c r="K47" s="258"/>
      <c r="L47" s="157"/>
      <c r="M47" s="258"/>
      <c r="N47" s="258"/>
      <c r="O47" s="258"/>
      <c r="P47" s="157"/>
      <c r="Q47" s="157"/>
      <c r="R47" s="258"/>
      <c r="S47" s="258"/>
      <c r="T47" s="258"/>
      <c r="U47" s="258"/>
      <c r="V47" s="157"/>
      <c r="W47" s="258"/>
      <c r="X47" s="258"/>
      <c r="Y47" s="258"/>
      <c r="Z47" s="258"/>
    </row>
    <row r="48" spans="1:26">
      <c r="A48" s="142" t="s">
        <v>157</v>
      </c>
    </row>
    <row r="49" spans="1:25">
      <c r="A49" s="142"/>
    </row>
    <row r="50" spans="1:25">
      <c r="A50" s="42" t="s">
        <v>155</v>
      </c>
    </row>
    <row r="51" spans="1:25">
      <c r="A51" s="142"/>
    </row>
    <row r="52" spans="1:25">
      <c r="A52" s="539"/>
      <c r="B52" s="539"/>
      <c r="C52" s="539"/>
      <c r="D52" s="539"/>
      <c r="E52" s="539"/>
      <c r="F52" s="539"/>
      <c r="G52" s="539"/>
      <c r="H52" s="539"/>
      <c r="I52" s="539"/>
      <c r="J52" s="539"/>
      <c r="K52" s="539"/>
      <c r="L52" s="539"/>
      <c r="M52" s="539"/>
      <c r="N52" s="539"/>
      <c r="O52" s="539"/>
      <c r="P52" s="539"/>
      <c r="Q52" s="539"/>
      <c r="R52" s="539"/>
      <c r="S52" s="539"/>
      <c r="T52" s="539"/>
      <c r="U52" s="539"/>
      <c r="V52" s="539"/>
      <c r="W52" s="539"/>
      <c r="X52" s="539"/>
      <c r="Y52" s="539"/>
    </row>
    <row r="53" spans="1:25">
      <c r="A53" s="298" t="s">
        <v>122</v>
      </c>
      <c r="B53" s="155"/>
      <c r="C53" s="157"/>
      <c r="D53" s="157"/>
      <c r="E53" s="157"/>
      <c r="F53" s="157"/>
      <c r="G53" s="156"/>
      <c r="H53" s="157"/>
      <c r="I53" s="157"/>
      <c r="J53" s="157"/>
      <c r="K53" s="157"/>
      <c r="L53" s="156"/>
      <c r="M53" s="156"/>
      <c r="N53" s="156"/>
      <c r="O53" s="156"/>
      <c r="P53" s="156"/>
      <c r="Q53" s="156"/>
      <c r="R53" s="157"/>
      <c r="S53" s="157"/>
      <c r="T53" s="157"/>
      <c r="U53" s="157"/>
      <c r="V53" s="157"/>
      <c r="W53" s="157"/>
      <c r="X53" s="157"/>
      <c r="Y53" s="157"/>
    </row>
    <row r="54" spans="1:25">
      <c r="A54" s="142"/>
      <c r="B54" s="142"/>
      <c r="C54" s="142"/>
      <c r="D54" s="142"/>
      <c r="E54" s="142"/>
      <c r="F54" s="142"/>
      <c r="G54" s="142"/>
      <c r="H54" s="42"/>
      <c r="I54" s="42"/>
      <c r="J54" s="42"/>
      <c r="K54" s="42"/>
      <c r="L54" s="142"/>
      <c r="M54" s="89"/>
      <c r="N54" s="90"/>
      <c r="O54" s="89"/>
      <c r="P54" s="142"/>
      <c r="Q54" s="142"/>
      <c r="R54" s="223"/>
      <c r="S54" s="224"/>
      <c r="T54" s="223"/>
      <c r="U54" s="223"/>
      <c r="V54" s="42"/>
      <c r="W54" s="42"/>
      <c r="X54" s="42"/>
      <c r="Y54" s="42"/>
    </row>
  </sheetData>
  <sheetProtection formatCells="0" formatColumns="0" formatRows="0" insertColumns="0" insertRows="0"/>
  <mergeCells count="1">
    <mergeCell ref="A52:Y52"/>
  </mergeCells>
  <pageMargins left="0.48" right="0.36" top="0.81" bottom="0.41" header="0.3" footer="0.3"/>
  <pageSetup scale="54" orientation="landscape" r:id="rId1"/>
  <headerFooter>
    <oddHeader>&amp;L&amp;"Arial,Bold"&amp;8Investor Relations
Philip Johnson (317)655-6874
Ilissa Rassner (317)651-2965
Travis Coy (317)277-3666&amp;C&amp;"Arial,Bold"&amp;12Eli Lilly and Company
Product Revenue Report
2012&amp;R&amp;"Arial,Bold"&amp;12LLY</oddHeader>
    <oddFooter>&amp;L&amp;8Numbers may not add due to rounding
Page &amp;P of &amp;N pages of financial data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dc7d05db-9a88-43f7-9979-b3027636d983" ContentTypeId="0x01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TaxCatchAll xmlns="33648e8c-5399-4ce0-994e-2f4ddb1c4614">
      <Value>4</Value>
      <Value>3</Value>
      <Value>2</Value>
    </TaxCatchAll>
    <EnterpriseDocumentLanguageTaxHTField0 xmlns="33648e8c-5399-4ce0-994e-2f4ddb1c4614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</TermName>
          <TermId xmlns="http://schemas.microsoft.com/office/infopath/2007/PartnerControls">39540796-0396-4e54-afe9-a602f28bbe8f</TermId>
        </TermInfo>
      </Terms>
    </EnterpriseDocumentLanguageTaxHTField0>
    <EnterpriseSensitivityClassificationTaxHTField0 xmlns="33648e8c-5399-4ce0-994e-2f4ddb1c4614">
      <Terms xmlns="http://schemas.microsoft.com/office/infopath/2007/PartnerControls">
        <TermInfo xmlns="http://schemas.microsoft.com/office/infopath/2007/PartnerControls">
          <TermName xmlns="http://schemas.microsoft.com/office/infopath/2007/PartnerControls">GREEN</TermName>
          <TermId xmlns="http://schemas.microsoft.com/office/infopath/2007/PartnerControls">ec74153f-63be-46a4-ae5f-1b86c809897d</TermId>
        </TermInfo>
      </Terms>
    </EnterpriseSensitivityClassificationTaxHTField0>
    <EnterpriseRecordSeriesCodeTaxHTField0 xmlns="33648e8c-5399-4ce0-994e-2f4ddb1c4614">
      <Terms xmlns="http://schemas.microsoft.com/office/infopath/2007/PartnerControls">
        <TermInfo xmlns="http://schemas.microsoft.com/office/infopath/2007/PartnerControls">
          <TermName xmlns="http://schemas.microsoft.com/office/infopath/2007/PartnerControls">ACT220</TermName>
          <TermId xmlns="http://schemas.microsoft.com/office/infopath/2007/PartnerControls">5b18b2e1-3deb-4a20-9eb3-099c0069cc05</TermId>
        </TermInfo>
      </Terms>
    </EnterpriseRecordSeriesCodeTaxHTField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FA0029F78FB1419412DC3D01300C62" ma:contentTypeVersion="4" ma:contentTypeDescription="Create a new document." ma:contentTypeScope="" ma:versionID="6aa166ed3add935a228991583f7c6ce1">
  <xsd:schema xmlns:xsd="http://www.w3.org/2001/XMLSchema" xmlns:xs="http://www.w3.org/2001/XMLSchema" xmlns:p="http://schemas.microsoft.com/office/2006/metadata/properties" xmlns:ns2="33648e8c-5399-4ce0-994e-2f4ddb1c4614" targetNamespace="http://schemas.microsoft.com/office/2006/metadata/properties" ma:root="true" ma:fieldsID="7b59060b22da9e9b2046ee8fb586a0fa" ns2:_="">
    <xsd:import namespace="33648e8c-5399-4ce0-994e-2f4ddb1c461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EnterpriseDocumentLanguageTaxHTField0" minOccurs="0"/>
                <xsd:element ref="ns2:EnterpriseRecordSeriesCodeTaxHTField0" minOccurs="0"/>
                <xsd:element ref="ns2:EnterpriseSensitivityClassification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648e8c-5399-4ce0-994e-2f4ddb1c461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fed079d1-cfd6-47ec-81f8-0e2aa20c4eda}" ma:internalName="TaxCatchAll" ma:showField="CatchAllData" ma:web="d8729e12-9e7a-409b-80cb-295333cd9d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fed079d1-cfd6-47ec-81f8-0e2aa20c4eda}" ma:internalName="TaxCatchAllLabel" ma:readOnly="true" ma:showField="CatchAllDataLabel" ma:web="d8729e12-9e7a-409b-80cb-295333cd9d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nterpriseDocumentLanguageTaxHTField0" ma:index="10" ma:taxonomy="true" ma:internalName="EnterpriseDocumentLanguageTaxHTField0" ma:taxonomyFieldName="EnterpriseDocumentLanguage" ma:displayName="Lilly Document Language" ma:readOnly="false" ma:default="2;#eng|39540796-0396-4e54-afe9-a602f28bbe8f" ma:fieldId="{93e5a5e9-0ea5-4512-9a61-30e562d954b4}" ma:sspId="dc7d05db-9a88-43f7-9979-b3027636d983" ma:termSetId="29d92dd9-4caf-4659-961a-1591fcb1f2f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nterpriseRecordSeriesCodeTaxHTField0" ma:index="12" ma:taxonomy="true" ma:internalName="EnterpriseRecordSeriesCodeTaxHTField0" ma:taxonomyFieldName="EnterpriseRecordSeriesCode" ma:displayName="Lilly Record Series Code" ma:readOnly="false" ma:default="1;#ADM130|70dc3311-3e76-421c-abfa-d108df48853c" ma:fieldId="{23eb9118-512f-4e30-ae67-b759512ccd2b}" ma:sspId="dc7d05db-9a88-43f7-9979-b3027636d983" ma:termSetId="596d0819-e4b3-4e25-8f9b-94317537e49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nterpriseSensitivityClassificationTaxHTField0" ma:index="14" ma:taxonomy="true" ma:internalName="EnterpriseSensitivityClassificationTaxHTField0" ma:taxonomyFieldName="EnterpriseSensitivityClassification" ma:displayName="Lilly Sensitivity Classification" ma:readOnly="false" ma:default="3;#GREEN|ec74153f-63be-46a4-ae5f-1b86c809897d" ma:fieldId="{beb4f0e4-155c-4680-a325-d4697a0b6b89}" ma:sspId="dc7d05db-9a88-43f7-9979-b3027636d983" ma:termSetId="d0f2adb2-a6de-4981-b791-99cbcd8ecd8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2D11B9-9017-4F09-B09F-3D885625175F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0D053F41-279C-4471-86FC-9107CDAFAD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E9A649-FA32-4854-934F-F36315848F4B}">
  <ds:schemaRefs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33648e8c-5399-4ce0-994e-2f4ddb1c4614"/>
    <ds:schemaRef ds:uri="http://schemas.microsoft.com/office/infopath/2007/PartnerControl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5F876F81-865B-476B-8C3B-A079C49C6E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648e8c-5399-4ce0-994e-2f4ddb1c46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Income Statement-Reported</vt:lpstr>
      <vt:lpstr>Qtrly Reconcilation</vt:lpstr>
      <vt:lpstr>YTD Reconiliation</vt:lpstr>
      <vt:lpstr>Significant Items</vt:lpstr>
      <vt:lpstr>2013 Sales</vt:lpstr>
      <vt:lpstr>2012 Sales</vt:lpstr>
      <vt:lpstr>2013 Sales Growth</vt:lpstr>
      <vt:lpstr>2013 Intl Pharma Revenue</vt:lpstr>
      <vt:lpstr>2012 Intl Pharma Revenue</vt:lpstr>
      <vt:lpstr>PRV</vt:lpstr>
      <vt:lpstr>OID</vt:lpstr>
      <vt:lpstr>Balance Sheet</vt:lpstr>
      <vt:lpstr>'2012 Intl Pharma Revenue'!Print_Area</vt:lpstr>
      <vt:lpstr>'2012 Sales'!Print_Area</vt:lpstr>
      <vt:lpstr>'2013 Intl Pharma Revenue'!Print_Area</vt:lpstr>
      <vt:lpstr>'2013 Sales'!Print_Area</vt:lpstr>
      <vt:lpstr>'2013 Sales Growth'!Print_Area</vt:lpstr>
      <vt:lpstr>'Balance Sheet'!Print_Area</vt:lpstr>
      <vt:lpstr>'Income Statement-Reported'!Print_Area</vt:lpstr>
      <vt:lpstr>OID!Print_Area</vt:lpstr>
      <vt:lpstr>PRV!Print_Area</vt:lpstr>
      <vt:lpstr>'Qtrly Reconcilation'!Print_Area</vt:lpstr>
      <vt:lpstr>'Significant Items'!Print_Area</vt:lpstr>
      <vt:lpstr>'YTD Reconiliation'!Print_Area</vt:lpstr>
    </vt:vector>
  </TitlesOfParts>
  <Company>Eli Lilly and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LLY_Third_Quarter 2013 Financial Workbook-DRAFT B</dc:title>
  <dc:creator>Phil Belt</dc:creator>
  <cp:lastModifiedBy>RM94807</cp:lastModifiedBy>
  <cp:lastPrinted>2013-10-10T14:58:32Z</cp:lastPrinted>
  <dcterms:created xsi:type="dcterms:W3CDTF">1998-04-16T22:27:16Z</dcterms:created>
  <dcterms:modified xsi:type="dcterms:W3CDTF">2013-10-23T15:24:12Z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nsitivityClassification">
    <vt:lpwstr>GREEN</vt:lpwstr>
  </property>
  <property fmtid="{D5CDD505-2E9C-101B-9397-08002B2CF9AE}" pid="3" name="RecordSeries">
    <vt:lpwstr>ADM130</vt:lpwstr>
  </property>
  <property fmtid="{D5CDD505-2E9C-101B-9397-08002B2CF9AE}" pid="4" name="ContentType">
    <vt:lpwstr>Document</vt:lpwstr>
  </property>
  <property fmtid="{D5CDD505-2E9C-101B-9397-08002B2CF9AE}" pid="5" name="Language">
    <vt:lpwstr>eng</vt:lpwstr>
  </property>
  <property fmtid="{D5CDD505-2E9C-101B-9397-08002B2CF9AE}" pid="6" name="ContentTypeId">
    <vt:lpwstr>0x01010076FA0029F78FB1419412DC3D01300C62</vt:lpwstr>
  </property>
  <property fmtid="{D5CDD505-2E9C-101B-9397-08002B2CF9AE}" pid="7" name="Year">
    <vt:lpwstr>2010</vt:lpwstr>
  </property>
  <property fmtid="{D5CDD505-2E9C-101B-9397-08002B2CF9AE}" pid="8" name="Quarter">
    <vt:lpwstr>3</vt:lpwstr>
  </property>
  <property fmtid="{D5CDD505-2E9C-101B-9397-08002B2CF9AE}" pid="9" name="EnterpriseDocumentLanguage">
    <vt:lpwstr>2;#eng|39540796-0396-4e54-afe9-a602f28bbe8f</vt:lpwstr>
  </property>
  <property fmtid="{D5CDD505-2E9C-101B-9397-08002B2CF9AE}" pid="10" name="EnterpriseRecordSeriesCode">
    <vt:lpwstr>4;#ACT220|5b18b2e1-3deb-4a20-9eb3-099c0069cc05</vt:lpwstr>
  </property>
  <property fmtid="{D5CDD505-2E9C-101B-9397-08002B2CF9AE}" pid="11" name="EnterpriseSensitivityClassification">
    <vt:lpwstr>3;#GREEN|ec74153f-63be-46a4-ae5f-1b86c809897d</vt:lpwstr>
  </property>
  <property fmtid="{D5CDD505-2E9C-101B-9397-08002B2CF9AE}" pid="12" name="EnterpriseDocumentLanguageTaxHTField0">
    <vt:lpwstr>eng39540796-0396-4e54-afe9-a602f28bbe8f</vt:lpwstr>
  </property>
  <property fmtid="{D5CDD505-2E9C-101B-9397-08002B2CF9AE}" pid="13" name="TaxCatchAll">
    <vt:lpwstr>532</vt:lpwstr>
  </property>
  <property fmtid="{D5CDD505-2E9C-101B-9397-08002B2CF9AE}" pid="14" name="EnterpriseSensitivityClassificationTaxHTField0">
    <vt:lpwstr>GREENec74153f-63be-46a4-ae5f-1b86c809897d</vt:lpwstr>
  </property>
  <property fmtid="{D5CDD505-2E9C-101B-9397-08002B2CF9AE}" pid="15" name="EnterpriseRecordSeriesCodeTaxHTField0">
    <vt:lpwstr>ACT2205b18b2e1-3deb-4a20-9eb3-099c0069cc05</vt:lpwstr>
  </property>
  <property fmtid="{D5CDD505-2E9C-101B-9397-08002B2CF9AE}" pid="16" name="Order">
    <vt:r8>84200</vt:r8>
  </property>
  <property fmtid="{D5CDD505-2E9C-101B-9397-08002B2CF9AE}" pid="17" name="xd_ProgID">
    <vt:lpwstr/>
  </property>
  <property fmtid="{D5CDD505-2E9C-101B-9397-08002B2CF9AE}" pid="18" name="_CopySource">
    <vt:lpwstr>http://lillynet.global.lilly.com/sites/CorporateConsolidations/External Reporting/2013/Q3 2013/LLY_Third_Quarter_2013_Financial_Workbook-DRAFT B.xlsx</vt:lpwstr>
  </property>
  <property fmtid="{D5CDD505-2E9C-101B-9397-08002B2CF9AE}" pid="19" name="TemplateUrl">
    <vt:lpwstr/>
  </property>
</Properties>
</file>