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AMATE\Quarterly Earnings\2016 Earnings\Q4_2016_Qtly_Earnings_Call\Finals\"/>
    </mc:Choice>
  </mc:AlternateContent>
  <bookViews>
    <workbookView xWindow="135" yWindow="720" windowWidth="22710" windowHeight="10410" firstSheet="4" activeTab="11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6 Revenue" sheetId="5" r:id="rId5"/>
    <sheet name="2015 Revenue" sheetId="6" r:id="rId6"/>
    <sheet name="2016 Revenue Growth" sheetId="7" r:id="rId7"/>
    <sheet name="2016 Intl Pharma Revenue" sheetId="8" r:id="rId8"/>
    <sheet name="2015 Intl Pharma Revenue" sheetId="9" r:id="rId9"/>
    <sheet name="PRV" sheetId="10" r:id="rId10"/>
    <sheet name="OID" sheetId="11" r:id="rId11"/>
    <sheet name="Balance Sheet" sheetId="12" r:id="rId12"/>
  </sheets>
  <definedNames>
    <definedName name="_xlnm.Print_Area" localSheetId="8">'2015 Intl Pharma Revenue'!$A$1:$Z$64</definedName>
    <definedName name="_xlnm.Print_Area" localSheetId="5">'2015 Revenue'!$A$1:$U$74</definedName>
    <definedName name="_xlnm.Print_Area" localSheetId="7">'2016 Intl Pharma Revenue'!$A$1:$Z$66</definedName>
    <definedName name="_xlnm.Print_Area" localSheetId="4">'2016 Revenue'!$A$1:$U$77</definedName>
    <definedName name="_xlnm.Print_Area" localSheetId="6">'2016 Revenue Growth'!$A$1:$AE$77</definedName>
    <definedName name="_xlnm.Print_Area" localSheetId="11">'Balance Sheet'!$A$1:$I$45</definedName>
    <definedName name="_xlnm.Print_Area" localSheetId="0">'Income Statement - Reported'!$A$1:$S$46</definedName>
    <definedName name="_xlnm.Print_Area" localSheetId="10">OID!$A$1:$M$46</definedName>
    <definedName name="_xlnm.Print_Area" localSheetId="9">PRV!$A$1:$AY$32</definedName>
    <definedName name="_xlnm.Print_Area" localSheetId="1">'Qtrly Reconciliation'!$A$1:$S$80</definedName>
    <definedName name="_xlnm.Print_Area" localSheetId="3">'Significant Items'!$A$1:$U$41</definedName>
    <definedName name="_xlnm.Print_Area" localSheetId="2">'YTD Reconciliation'!$A$1:$S$80</definedName>
  </definedNames>
  <calcPr calcId="162913"/>
</workbook>
</file>

<file path=xl/calcChain.xml><?xml version="1.0" encoding="utf-8"?>
<calcChain xmlns="http://schemas.openxmlformats.org/spreadsheetml/2006/main">
  <c r="I34" i="12" l="1"/>
  <c r="I31" i="12"/>
  <c r="I24" i="12"/>
  <c r="H24" i="12"/>
  <c r="G24" i="12"/>
  <c r="F24" i="12"/>
  <c r="I22" i="12"/>
  <c r="H22" i="12"/>
  <c r="G22" i="12"/>
  <c r="F22" i="12"/>
  <c r="I16" i="12"/>
  <c r="H16" i="12"/>
  <c r="G16" i="12"/>
  <c r="F16" i="12"/>
  <c r="D24" i="12"/>
  <c r="D22" i="12" s="1"/>
  <c r="C24" i="12"/>
  <c r="C22" i="12" s="1"/>
  <c r="B24" i="12"/>
  <c r="B22" i="12" s="1"/>
  <c r="D16" i="12"/>
  <c r="C16" i="12"/>
  <c r="B16" i="12"/>
  <c r="I66" i="3" l="1"/>
  <c r="E68" i="3"/>
  <c r="Q33" i="3"/>
  <c r="E68" i="2"/>
  <c r="E66" i="2"/>
  <c r="Q35" i="2" l="1"/>
  <c r="C14" i="11" l="1"/>
  <c r="D14" i="11"/>
  <c r="E14" i="11"/>
  <c r="F14" i="11"/>
  <c r="C21" i="11"/>
  <c r="D21" i="11"/>
  <c r="E21" i="11"/>
  <c r="F21" i="11"/>
  <c r="G21" i="11"/>
  <c r="C31" i="11"/>
  <c r="D31" i="11"/>
  <c r="E31" i="11"/>
  <c r="F31" i="11"/>
  <c r="C37" i="11"/>
  <c r="D37" i="11"/>
  <c r="E37" i="11"/>
  <c r="F37" i="11"/>
  <c r="G37" i="11"/>
  <c r="E15" i="3"/>
  <c r="I15" i="3"/>
  <c r="M15" i="3"/>
  <c r="Q15" i="3"/>
  <c r="E17" i="3"/>
  <c r="I17" i="3"/>
  <c r="M17" i="3"/>
  <c r="Q17" i="3"/>
  <c r="E19" i="3"/>
  <c r="I19" i="3"/>
  <c r="M19" i="3"/>
  <c r="Q19" i="3"/>
  <c r="E20" i="3"/>
  <c r="I20" i="3"/>
  <c r="M20" i="3"/>
  <c r="Q20" i="3"/>
  <c r="E21" i="3"/>
  <c r="I21" i="3"/>
  <c r="M21" i="3"/>
  <c r="Q21" i="3"/>
  <c r="E24" i="3"/>
  <c r="I24" i="3"/>
  <c r="M24" i="3"/>
  <c r="Q24" i="3"/>
  <c r="E27" i="3"/>
  <c r="I27" i="3"/>
  <c r="M27" i="3"/>
  <c r="Q27" i="3"/>
  <c r="E29" i="3"/>
  <c r="I29" i="3"/>
  <c r="M29" i="3"/>
  <c r="Q29" i="3"/>
  <c r="E31" i="3"/>
  <c r="I31" i="3"/>
  <c r="M31" i="3"/>
  <c r="Q31" i="3"/>
  <c r="E33" i="3"/>
  <c r="I33" i="3"/>
  <c r="M33" i="3"/>
  <c r="E35" i="3"/>
  <c r="I35" i="3"/>
  <c r="M35" i="3"/>
  <c r="Q35" i="3"/>
  <c r="E50" i="3"/>
  <c r="I50" i="3"/>
  <c r="M50" i="3"/>
  <c r="Q50" i="3"/>
  <c r="E52" i="3"/>
  <c r="I52" i="3"/>
  <c r="M52" i="3"/>
  <c r="Q52" i="3"/>
  <c r="E54" i="3"/>
  <c r="I54" i="3"/>
  <c r="M54" i="3"/>
  <c r="Q54" i="3"/>
  <c r="E55" i="3"/>
  <c r="I55" i="3"/>
  <c r="M55" i="3"/>
  <c r="Q55" i="3"/>
  <c r="E56" i="3"/>
  <c r="I56" i="3"/>
  <c r="M56" i="3"/>
  <c r="Q56" i="3"/>
  <c r="E59" i="3"/>
  <c r="I59" i="3"/>
  <c r="M59" i="3"/>
  <c r="Q59" i="3"/>
  <c r="E62" i="3"/>
  <c r="I62" i="3"/>
  <c r="M62" i="3"/>
  <c r="Q62" i="3"/>
  <c r="E64" i="3"/>
  <c r="I64" i="3"/>
  <c r="M64" i="3"/>
  <c r="Q64" i="3"/>
  <c r="E66" i="3"/>
  <c r="M66" i="3"/>
  <c r="Q66" i="3"/>
  <c r="I68" i="3"/>
  <c r="M68" i="3"/>
  <c r="Q68" i="3"/>
  <c r="E70" i="3"/>
  <c r="I70" i="3"/>
  <c r="M70" i="3"/>
  <c r="Q70" i="3"/>
  <c r="E15" i="2"/>
  <c r="I15" i="2"/>
  <c r="M15" i="2"/>
  <c r="Q15" i="2"/>
  <c r="E17" i="2"/>
  <c r="I17" i="2"/>
  <c r="M17" i="2"/>
  <c r="Q17" i="2"/>
  <c r="E19" i="2"/>
  <c r="I19" i="2"/>
  <c r="M19" i="2"/>
  <c r="Q19" i="2"/>
  <c r="E20" i="2"/>
  <c r="I20" i="2"/>
  <c r="M20" i="2"/>
  <c r="Q20" i="2"/>
  <c r="E21" i="2"/>
  <c r="I21" i="2"/>
  <c r="M21" i="2"/>
  <c r="Q21" i="2"/>
  <c r="E24" i="2"/>
  <c r="I24" i="2"/>
  <c r="M24" i="2"/>
  <c r="Q24" i="2"/>
  <c r="E27" i="2"/>
  <c r="I27" i="2"/>
  <c r="M27" i="2"/>
  <c r="Q27" i="2"/>
  <c r="E29" i="2"/>
  <c r="I29" i="2"/>
  <c r="M29" i="2"/>
  <c r="Q29" i="2"/>
  <c r="E31" i="2"/>
  <c r="I31" i="2"/>
  <c r="M31" i="2"/>
  <c r="Q31" i="2"/>
  <c r="E33" i="2"/>
  <c r="I33" i="2"/>
  <c r="M33" i="2"/>
  <c r="E35" i="2"/>
  <c r="I35" i="2"/>
  <c r="M35" i="2"/>
  <c r="E50" i="2"/>
  <c r="I50" i="2"/>
  <c r="M50" i="2"/>
  <c r="Q50" i="2"/>
  <c r="E52" i="2"/>
  <c r="I52" i="2"/>
  <c r="M52" i="2"/>
  <c r="Q52" i="2"/>
  <c r="E54" i="2"/>
  <c r="I54" i="2"/>
  <c r="M54" i="2"/>
  <c r="Q54" i="2"/>
  <c r="E55" i="2"/>
  <c r="I55" i="2"/>
  <c r="M55" i="2"/>
  <c r="Q55" i="2"/>
  <c r="E56" i="2"/>
  <c r="I56" i="2"/>
  <c r="M56" i="2"/>
  <c r="Q56" i="2"/>
  <c r="E59" i="2"/>
  <c r="I59" i="2"/>
  <c r="M59" i="2"/>
  <c r="Q59" i="2"/>
  <c r="E62" i="2"/>
  <c r="I62" i="2"/>
  <c r="M62" i="2"/>
  <c r="Q62" i="2"/>
  <c r="E64" i="2"/>
  <c r="I64" i="2"/>
  <c r="M64" i="2"/>
  <c r="Q64" i="2"/>
  <c r="I66" i="2"/>
  <c r="M66" i="2"/>
  <c r="Q66" i="2"/>
  <c r="M68" i="2"/>
  <c r="Q68" i="2"/>
  <c r="E70" i="2"/>
  <c r="I70" i="2"/>
  <c r="M70" i="2"/>
  <c r="Q70" i="2"/>
</calcChain>
</file>

<file path=xl/sharedStrings.xml><?xml version="1.0" encoding="utf-8"?>
<sst xmlns="http://schemas.openxmlformats.org/spreadsheetml/2006/main" count="1071" uniqueCount="217">
  <si>
    <t>LLY</t>
  </si>
  <si>
    <t>Eli Lilly and Company</t>
  </si>
  <si>
    <t>Statements of Consolidated Net Income - As Reported</t>
  </si>
  <si>
    <t>Investor Relations</t>
  </si>
  <si>
    <t>Phil Johnson (317) 655-6874</t>
  </si>
  <si>
    <t>Kristina Wright (317) 651-4869</t>
  </si>
  <si>
    <t>Chris Ogden (317) 277-2419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</si>
  <si>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</si>
  <si>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</si>
  <si>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</si>
  <si>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</si>
  <si>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</si>
  <si>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</si>
  <si>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</si>
  <si>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</si>
  <si>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</si>
  <si>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</si>
  <si>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</si>
  <si>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</si>
  <si>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</si>
  <si>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</si>
  <si>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</si>
  <si>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</si>
  <si>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</si>
  <si>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</si>
  <si>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</si>
  <si>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</si>
  <si>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</si>
  <si>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</si>
  <si>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</si>
  <si>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</si>
  <si>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 (thousands)</t>
  </si>
  <si>
    <t>Note: Numbers may not add due to rounding.</t>
  </si>
  <si>
    <t>Page 1 of 12 pages of financial data</t>
  </si>
  <si>
    <t>Page 2 of 12 pages of financial data</t>
  </si>
  <si>
    <r>
      <rPr>
        <sz val="10"/>
        <color rgb="FF000000"/>
        <rFont val="Arial"/>
        <family val="2"/>
      </rPr>
      <t xml:space="preserve">*For itemization of adjustments, refer to </t>
    </r>
    <r>
      <rPr>
        <b/>
        <sz val="10"/>
        <color rgb="FF000000"/>
        <rFont val="Arial"/>
        <family val="2"/>
      </rPr>
      <t>'Significant Items.'</t>
    </r>
  </si>
  <si>
    <t>and other special charges</t>
  </si>
  <si>
    <t>Asset impairment, restructuring,</t>
  </si>
  <si>
    <t>development</t>
  </si>
  <si>
    <t>Acquired in-process research and</t>
  </si>
  <si>
    <t>Operating expenses</t>
  </si>
  <si>
    <t>Marketing, selling, and administrative</t>
  </si>
  <si>
    <t>Adjusted</t>
  </si>
  <si>
    <t>Adjustments</t>
  </si>
  <si>
    <t>Reported</t>
  </si>
  <si>
    <t>Non-GAAP</t>
  </si>
  <si>
    <t>GAAP</t>
  </si>
  <si>
    <t/>
  </si>
  <si>
    <t>Three Months Ended</t>
  </si>
  <si>
    <t>.</t>
  </si>
  <si>
    <t>Reconciliation of GAAP Reported to Selected Non-GAAP Adjusted Information*</t>
  </si>
  <si>
    <t>Page 3 of 12 pages of financial data</t>
  </si>
  <si>
    <r>
      <rPr>
        <sz val="10"/>
        <color rgb="FF000000"/>
        <rFont val="Arial"/>
        <family val="2"/>
      </rPr>
      <t>*For itemization of adjustments, refer to</t>
    </r>
    <r>
      <rPr>
        <b/>
        <sz val="10"/>
        <color rgb="FF000000"/>
        <rFont val="Arial"/>
        <family val="2"/>
      </rPr>
      <t xml:space="preserve"> 'Significant Items.'</t>
    </r>
  </si>
  <si>
    <t>Twelve Months Ended</t>
  </si>
  <si>
    <t>Nine Months Ended</t>
  </si>
  <si>
    <t>Six Months Ended</t>
  </si>
  <si>
    <t>Page 4 of 12 pages of financial data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</si>
  <si>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</si>
  <si>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EPS (non-GAAP)*</t>
  </si>
  <si>
    <t>Net charge related to repurchase of debt</t>
  </si>
  <si>
    <t>Novartis Animal Health - Inventory step up</t>
  </si>
  <si>
    <t>Venezuela charge</t>
  </si>
  <si>
    <t>Asset impairment, restructuring and other special charges</t>
  </si>
  <si>
    <t>Amortization of intangible assets</t>
  </si>
  <si>
    <t>EPS (as reported)</t>
  </si>
  <si>
    <t>Total</t>
  </si>
  <si>
    <t>Significant Items Affecting Net Income</t>
  </si>
  <si>
    <t>Page 5 of 12 pages of financial data</t>
  </si>
  <si>
    <t>(2) Trajenta revenue includes Jentadueto</t>
  </si>
  <si>
    <t>(1) Jardiance revenue includes Glyxambi and Synjardy</t>
  </si>
  <si>
    <t>*Other - Neuro includes Amyvid,Yentreve and Symbyax.  Endocrinology includes Actos and HumaPen. Cardio includes Zalutia and Livalo. Other Pharma includes Ceclor and Keflex.</t>
  </si>
  <si>
    <t>TOTAL REVENUE</t>
  </si>
  <si>
    <t>Total Animal Health</t>
  </si>
  <si>
    <t>Companion</t>
  </si>
  <si>
    <t>Food and Other</t>
  </si>
  <si>
    <t>Total Pharmaceuticals</t>
  </si>
  <si>
    <t>Other Pharmaceutical</t>
  </si>
  <si>
    <t>Other Pharma*</t>
  </si>
  <si>
    <t>Vancocin</t>
  </si>
  <si>
    <t>Oncology</t>
  </si>
  <si>
    <t>Other Oncology</t>
  </si>
  <si>
    <t>Portrazza</t>
  </si>
  <si>
    <t>Lartruvo</t>
  </si>
  <si>
    <t>Gemzar</t>
  </si>
  <si>
    <t>Erbitux</t>
  </si>
  <si>
    <t>Cyramza</t>
  </si>
  <si>
    <t>Alimta</t>
  </si>
  <si>
    <t>Neuroscience</t>
  </si>
  <si>
    <t>Other Neuroscience*</t>
  </si>
  <si>
    <t>Zyprexa</t>
  </si>
  <si>
    <t>Strattera</t>
  </si>
  <si>
    <t>Prozac</t>
  </si>
  <si>
    <t>Cymbalta</t>
  </si>
  <si>
    <t>Immunology</t>
  </si>
  <si>
    <t>Taltz</t>
  </si>
  <si>
    <t>Endocrinology</t>
  </si>
  <si>
    <t>Other Endocrinology*</t>
  </si>
  <si>
    <t>Trulicity</t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</si>
  <si>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(2)</t>
    </r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</si>
  <si>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(1)</t>
    </r>
  </si>
  <si>
    <t>Humulin</t>
  </si>
  <si>
    <t>Humatrope</t>
  </si>
  <si>
    <t>Humalog</t>
  </si>
  <si>
    <t>Glucagon</t>
  </si>
  <si>
    <t>Forteo</t>
  </si>
  <si>
    <t>Evista</t>
  </si>
  <si>
    <r>
      <rPr>
        <sz val="10"/>
        <color rgb="FF000000"/>
        <rFont val="Arial"/>
        <family val="2"/>
      </rPr>
      <t xml:space="preserve">Basaglar
</t>
    </r>
  </si>
  <si>
    <t>Axiron</t>
  </si>
  <si>
    <t>Cardiovascular</t>
  </si>
  <si>
    <t>Other Cardiovascular*</t>
  </si>
  <si>
    <t>Reopro</t>
  </si>
  <si>
    <t>Effient</t>
  </si>
  <si>
    <t>Cialis</t>
  </si>
  <si>
    <t>Adcirca</t>
  </si>
  <si>
    <t>Intl</t>
  </si>
  <si>
    <t>US</t>
  </si>
  <si>
    <t>($ millions)</t>
  </si>
  <si>
    <t>2016 Revenue</t>
  </si>
  <si>
    <t>Product Revenue Report</t>
  </si>
  <si>
    <t>2015 Revenue</t>
  </si>
  <si>
    <t>Prozac Family</t>
  </si>
  <si>
    <t>Amyvid</t>
  </si>
  <si>
    <t>Actos</t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</si>
  <si>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</si>
  <si>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(2)</t>
    </r>
  </si>
  <si>
    <t>Basaglar</t>
  </si>
  <si>
    <t>*Other - Neuro includes Yentreve and Symbyax.  Endocrinology includes exenatide and HumaPen. Cardio includes Livalo, Cynt, and Zalutia. Other Pharma includes Ceclor, Keflex and Incivek.</t>
  </si>
  <si>
    <t>(1) Trajenta revenue includes Jentadueto</t>
  </si>
  <si>
    <t>(2) Jardiance revenue includes Glyxambi and Synjardy</t>
  </si>
  <si>
    <t>Page 6 of 12 pages of financial data</t>
  </si>
  <si>
    <t>Product Revenue Growth Report</t>
  </si>
  <si>
    <t>2016</t>
  </si>
  <si>
    <t>2016 Revenue Growth</t>
  </si>
  <si>
    <t>Perform**</t>
  </si>
  <si>
    <t>(22%)</t>
  </si>
  <si>
    <t>(5%)</t>
  </si>
  <si>
    <t>17%</t>
  </si>
  <si>
    <t>9%</t>
  </si>
  <si>
    <r>
      <rPr>
        <sz val="10"/>
        <color rgb="FF000000"/>
        <rFont val="Arial"/>
        <family val="2"/>
      </rPr>
      <t xml:space="preserve">Jardiance 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</si>
  <si>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 xml:space="preserve">Trajenta </t>
    </r>
    <r>
      <rPr>
        <vertAlign val="superscript"/>
        <sz val="10"/>
        <color rgb="FF000000"/>
        <rFont val="Arial"/>
        <family val="2"/>
      </rPr>
      <t>(2)</t>
    </r>
  </si>
  <si>
    <t>11%</t>
  </si>
  <si>
    <t>15%</t>
  </si>
  <si>
    <t>(1%)</t>
  </si>
  <si>
    <t>4%</t>
  </si>
  <si>
    <t>(2%)</t>
  </si>
  <si>
    <t>*Other - Neuro includes Amyvid, Yentreve and Symbyax.  Endocrinology includes Actos and HumaPen. Cardio includes Zalutia and Livalo. Other Pharma includes Ceclor and Keflex.</t>
  </si>
  <si>
    <t>**Performance excludes the impact of foreign exchange rates</t>
  </si>
  <si>
    <t>Page 7 of 12 pages of financial data</t>
  </si>
  <si>
    <t>Page 8 of 12 pages of financial data</t>
  </si>
  <si>
    <t>Trajenta</t>
  </si>
  <si>
    <t>Jardiance</t>
  </si>
  <si>
    <t>INTL Total</t>
  </si>
  <si>
    <t>JAPAN</t>
  </si>
  <si>
    <t>2016 International Pharma Revenue</t>
  </si>
  <si>
    <t>International Pharma Product Revenue Report</t>
  </si>
  <si>
    <t>Page 9 of 12 pages of financial data</t>
  </si>
  <si>
    <t>Erbitux Royalty</t>
  </si>
  <si>
    <t>2015 International Pharma Revenue</t>
  </si>
  <si>
    <t>2015</t>
  </si>
  <si>
    <t>Page 10 of 12 pages of financial data</t>
  </si>
  <si>
    <t>Total Revenue</t>
  </si>
  <si>
    <t>Animal Health</t>
  </si>
  <si>
    <t>Total Pharma</t>
  </si>
  <si>
    <t>Japan</t>
  </si>
  <si>
    <t>U.S.</t>
  </si>
  <si>
    <t>Human Pharmaceuticals</t>
  </si>
  <si>
    <t>Volume</t>
  </si>
  <si>
    <t>Rate</t>
  </si>
  <si>
    <t>Price</t>
  </si>
  <si>
    <t>$</t>
  </si>
  <si>
    <t>2016 YTD</t>
  </si>
  <si>
    <t>Q4 2016</t>
  </si>
  <si>
    <t>Q3 2016</t>
  </si>
  <si>
    <t>Q2 2016</t>
  </si>
  <si>
    <t>Q1 2016</t>
  </si>
  <si>
    <r>
      <rPr>
        <b/>
        <sz val="10"/>
        <color rgb="FF000000"/>
        <rFont val="Arial"/>
        <family val="2"/>
      </rPr>
      <t>As Reported</t>
    </r>
    <r>
      <rPr>
        <b/>
        <i/>
        <sz val="10"/>
        <color rgb="FF000000"/>
        <rFont val="Arial"/>
        <family val="2"/>
      </rPr>
      <t xml:space="preserve"> ($ millions)</t>
    </r>
  </si>
  <si>
    <t>Effect of Price, Rate, Volume on Revenue</t>
  </si>
  <si>
    <t>Page 11 of 12 pages of financial data</t>
  </si>
  <si>
    <t>- Miscellaneous income (expense)</t>
  </si>
  <si>
    <t>- Gain (loss) investments</t>
  </si>
  <si>
    <t>- FX gain (loss)</t>
  </si>
  <si>
    <t>Other income, net</t>
  </si>
  <si>
    <t>Interest - net</t>
  </si>
  <si>
    <t>- Interest income</t>
  </si>
  <si>
    <t>- Interest expense</t>
  </si>
  <si>
    <t>$ Millions</t>
  </si>
  <si>
    <t>Non-GAAP*</t>
  </si>
  <si>
    <t>- Debt extinguishment loss</t>
  </si>
  <si>
    <t>As Reported</t>
  </si>
  <si>
    <t>Other Income/(Deductions)</t>
  </si>
  <si>
    <t>Page 12 of 12 pages of financial data</t>
  </si>
  <si>
    <t>Equity</t>
  </si>
  <si>
    <t>Other noncurrent liabilities</t>
  </si>
  <si>
    <t>Long-term debt</t>
  </si>
  <si>
    <t>Other current liabilities</t>
  </si>
  <si>
    <t>Accounts payable</t>
  </si>
  <si>
    <t>Short-term borrowings</t>
  </si>
  <si>
    <t>Liabilities and Equity</t>
  </si>
  <si>
    <t>Subtotal</t>
  </si>
  <si>
    <t>Property and equipment - net</t>
  </si>
  <si>
    <t>Other noncurrent assets</t>
  </si>
  <si>
    <t>Goodwill and other intangibles - net</t>
  </si>
  <si>
    <t>Investments</t>
  </si>
  <si>
    <t>Other Assets</t>
  </si>
  <si>
    <t>Other current assets</t>
  </si>
  <si>
    <t>Inventories</t>
  </si>
  <si>
    <t>Accounts receivable - net</t>
  </si>
  <si>
    <t>Short-term investments</t>
  </si>
  <si>
    <t>Cash and cash equivalents</t>
  </si>
  <si>
    <t>Current Assets</t>
  </si>
  <si>
    <t>Assets</t>
  </si>
  <si>
    <t>Consolidated Balance Sheet</t>
  </si>
  <si>
    <t>Europe</t>
  </si>
  <si>
    <t>ROW</t>
  </si>
  <si>
    <t>ROW - OUS excluding Europe and Japan</t>
  </si>
  <si>
    <t>EUROPE</t>
  </si>
  <si>
    <r>
      <t>Asset impairment, restructuring, and other</t>
    </r>
    <r>
      <rPr>
        <sz val="10"/>
        <color rgb="FF000000"/>
        <rFont val="Arial"/>
        <family val="2"/>
      </rPr>
      <t xml:space="preserve"> special charges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</si>
</sst>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-#,##0.00;0.00;_(@_)"/>
    <numFmt numFmtId="172" formatCode="#,##0.00;\(#,##0.00\)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_(#,##0.00,,_);_(\(#,##0.00,,\);_(&quot;—&quot;_);_(@_)"/>
    <numFmt numFmtId="179" formatCode="_(#,##0.00_);_(\(#,##0.00\);_(&quot;—&quot;_);_(@_)"/>
    <numFmt numFmtId="180" formatCode="_(#,##0.0,,_);_(\(#,##0.0,,\);_(&quot;—&quot;_);_(@_)"/>
    <numFmt numFmtId="181" formatCode="_(#,##0.0_);_(\(#,##0.0\);_(&quot;—&quot;_);_(@_)"/>
    <numFmt numFmtId="182" formatCode="_(&quot;$&quot;#,##0.0,,_);_(\(&quot;$&quot;#,##0.0,,\);_(&quot;$&quot;&quot;—&quot;_);_(@_)"/>
    <numFmt numFmtId="183" formatCode="_(&quot;$&quot;* #,##0.0,,_);_(&quot;$&quot;* \(#,##0.0,,\);_(&quot;$&quot;* &quot;—&quot;_);_(@_)"/>
    <numFmt numFmtId="184" formatCode="mmmm\ d\,\ yyyy"/>
    <numFmt numFmtId="185" formatCode="_(&quot;$&quot;* #,##0.00_);_(&quot;$&quot;* \(#,##0.00\);_(&quot;$&quot;* &quot;—&quot;_);_(@_)"/>
    <numFmt numFmtId="186" formatCode="#,##0.0,,;\-#,##0.0,,;0.0,,;_(@_)"/>
    <numFmt numFmtId="187" formatCode="0.0,,;\(0.0,,\);0.0,,;_(@_)"/>
    <numFmt numFmtId="188" formatCode="#,##0_)%;\-#,##0_)%;&quot;—&quot;\%;_(@_)"/>
    <numFmt numFmtId="189" formatCode="_(&quot;$&quot;#,##0.0_);_(\(&quot;$&quot;#,##0.0\);_(&quot;$&quot;&quot;—&quot;_);_(@_)"/>
  </numFmts>
  <fonts count="33" x14ac:knownFonts="1">
    <font>
      <sz val="10"/>
      <color rgb="FF000000"/>
      <name val="Times New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sz val="7"/>
      <color rgb="FF000000"/>
      <name val="Arial"/>
      <family val="2"/>
    </font>
    <font>
      <u/>
      <sz val="10"/>
      <color rgb="FF000000"/>
      <name val="Arial"/>
      <family val="2"/>
    </font>
    <font>
      <i/>
      <sz val="7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sz val="7"/>
      <color rgb="FF000000"/>
      <name val="Arial"/>
      <family val="2"/>
    </font>
    <font>
      <u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Times New Roman"/>
      <family val="1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rgb="FFFFFFFF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21" fillId="0" borderId="0"/>
  </cellStyleXfs>
  <cellXfs count="653">
    <xf numFmtId="0" fontId="0" fillId="0" borderId="0" xfId="0" applyAlignment="1">
      <alignment wrapText="1"/>
    </xf>
    <xf numFmtId="0" fontId="20" fillId="2" borderId="1" xfId="1" applyFont="1" applyFill="1" applyBorder="1" applyAlignment="1">
      <alignment horizontal="left"/>
    </xf>
    <xf numFmtId="164" fontId="23" fillId="2" borderId="1" xfId="1" applyNumberFormat="1" applyFont="1" applyFill="1" applyBorder="1" applyAlignment="1">
      <alignment horizontal="center"/>
    </xf>
    <xf numFmtId="0" fontId="23" fillId="2" borderId="10" xfId="1" applyFont="1" applyFill="1" applyBorder="1" applyAlignment="1">
      <alignment horizontal="center" wrapText="1"/>
    </xf>
    <xf numFmtId="0" fontId="21" fillId="2" borderId="0" xfId="1" applyFill="1" applyAlignment="1">
      <alignment wrapText="1"/>
    </xf>
    <xf numFmtId="0" fontId="22" fillId="2" borderId="1" xfId="1" applyFont="1" applyFill="1" applyBorder="1" applyAlignment="1">
      <alignment horizontal="center" wrapText="1"/>
    </xf>
    <xf numFmtId="164" fontId="21" fillId="2" borderId="15" xfId="1" applyNumberFormat="1" applyFont="1" applyFill="1" applyBorder="1" applyAlignment="1">
      <alignment horizontal="left"/>
    </xf>
    <xf numFmtId="164" fontId="21" fillId="2" borderId="16" xfId="1" applyNumberFormat="1" applyFont="1" applyFill="1" applyBorder="1" applyAlignment="1">
      <alignment horizontal="left"/>
    </xf>
    <xf numFmtId="0" fontId="24" fillId="2" borderId="1" xfId="1" applyFont="1" applyFill="1" applyBorder="1" applyAlignment="1">
      <alignment wrapText="1"/>
    </xf>
    <xf numFmtId="164" fontId="23" fillId="2" borderId="10" xfId="1" applyNumberFormat="1" applyFont="1" applyFill="1" applyBorder="1" applyAlignment="1">
      <alignment horizontal="center"/>
    </xf>
    <xf numFmtId="0" fontId="24" fillId="2" borderId="2" xfId="1" applyFont="1" applyFill="1" applyBorder="1" applyAlignment="1">
      <alignment wrapText="1"/>
    </xf>
    <xf numFmtId="164" fontId="23" fillId="2" borderId="1" xfId="1" applyNumberFormat="1" applyFont="1" applyFill="1" applyBorder="1" applyAlignment="1">
      <alignment horizontal="center"/>
    </xf>
    <xf numFmtId="0" fontId="24" fillId="2" borderId="2" xfId="1" applyFont="1" applyFill="1" applyBorder="1" applyAlignment="1">
      <alignment wrapText="1"/>
    </xf>
    <xf numFmtId="0" fontId="24" fillId="2" borderId="2" xfId="1" applyFont="1" applyFill="1" applyBorder="1" applyAlignment="1">
      <alignment horizontal="left"/>
    </xf>
    <xf numFmtId="0" fontId="23" fillId="2" borderId="68" xfId="1" applyFont="1" applyFill="1" applyBorder="1" applyAlignment="1">
      <alignment horizontal="center" wrapText="1"/>
    </xf>
    <xf numFmtId="0" fontId="21" fillId="2" borderId="69" xfId="1" applyFont="1" applyFill="1" applyBorder="1" applyAlignment="1">
      <alignment horizontal="left"/>
    </xf>
    <xf numFmtId="0" fontId="21" fillId="2" borderId="70" xfId="1" applyFont="1" applyFill="1" applyBorder="1" applyAlignment="1">
      <alignment horizontal="left"/>
    </xf>
    <xf numFmtId="0" fontId="23" fillId="2" borderId="69" xfId="1" applyFont="1" applyFill="1" applyBorder="1" applyAlignment="1">
      <alignment horizontal="center" wrapText="1"/>
    </xf>
    <xf numFmtId="0" fontId="30" fillId="2" borderId="1" xfId="1" applyFont="1" applyFill="1" applyBorder="1" applyAlignment="1">
      <alignment wrapText="1"/>
    </xf>
    <xf numFmtId="0" fontId="23" fillId="2" borderId="65" xfId="1" applyFont="1" applyFill="1" applyBorder="1" applyAlignment="1">
      <alignment horizontal="center" wrapText="1"/>
    </xf>
    <xf numFmtId="0" fontId="23" fillId="2" borderId="69" xfId="1" applyFont="1" applyFill="1" applyBorder="1" applyAlignment="1">
      <alignment horizontal="center" wrapText="1"/>
    </xf>
    <xf numFmtId="0" fontId="23" fillId="2" borderId="68" xfId="1" applyFont="1" applyFill="1" applyBorder="1" applyAlignment="1">
      <alignment horizontal="center" wrapText="1"/>
    </xf>
    <xf numFmtId="0" fontId="23" fillId="2" borderId="67" xfId="1" applyFont="1" applyFill="1" applyBorder="1" applyAlignment="1">
      <alignment horizontal="center" wrapText="1"/>
    </xf>
    <xf numFmtId="0" fontId="23" fillId="2" borderId="66" xfId="1" applyFont="1" applyFill="1" applyBorder="1" applyAlignment="1">
      <alignment horizontal="center" wrapText="1"/>
    </xf>
    <xf numFmtId="0" fontId="23" fillId="2" borderId="1" xfId="1" applyFont="1" applyFill="1" applyBorder="1" applyAlignment="1">
      <alignment wrapText="1"/>
    </xf>
    <xf numFmtId="0" fontId="20" fillId="2" borderId="65" xfId="1" applyFont="1" applyFill="1" applyBorder="1" applyAlignment="1">
      <alignment horizontal="left"/>
    </xf>
    <xf numFmtId="0" fontId="20" fillId="2" borderId="19" xfId="1" applyFont="1" applyFill="1" applyBorder="1" applyAlignment="1">
      <alignment horizontal="left"/>
    </xf>
    <xf numFmtId="0" fontId="20" fillId="2" borderId="64" xfId="1" applyFont="1" applyFill="1" applyBorder="1" applyAlignment="1">
      <alignment horizontal="left"/>
    </xf>
    <xf numFmtId="0" fontId="20" fillId="2" borderId="0" xfId="1" applyFont="1" applyFill="1" applyAlignment="1">
      <alignment horizontal="left"/>
    </xf>
    <xf numFmtId="0" fontId="20" fillId="2" borderId="6" xfId="1" applyFont="1" applyFill="1" applyBorder="1" applyAlignment="1">
      <alignment horizontal="left"/>
    </xf>
    <xf numFmtId="0" fontId="20" fillId="2" borderId="63" xfId="1" applyFont="1" applyFill="1" applyBorder="1" applyAlignment="1">
      <alignment horizontal="left"/>
    </xf>
    <xf numFmtId="0" fontId="20" fillId="2" borderId="1" xfId="1" applyFont="1" applyFill="1" applyBorder="1" applyAlignment="1">
      <alignment wrapText="1"/>
    </xf>
    <xf numFmtId="182" fontId="20" fillId="2" borderId="59" xfId="1" applyNumberFormat="1" applyFont="1" applyFill="1" applyBorder="1" applyAlignment="1">
      <alignment horizontal="left"/>
    </xf>
    <xf numFmtId="182" fontId="20" fillId="2" borderId="1" xfId="1" applyNumberFormat="1" applyFont="1" applyFill="1" applyBorder="1" applyAlignment="1">
      <alignment horizontal="left"/>
    </xf>
    <xf numFmtId="0" fontId="20" fillId="2" borderId="58" xfId="1" applyFont="1" applyFill="1" applyBorder="1" applyAlignment="1">
      <alignment horizontal="left"/>
    </xf>
    <xf numFmtId="0" fontId="20" fillId="2" borderId="15" xfId="1" applyFont="1" applyFill="1" applyBorder="1" applyAlignment="1">
      <alignment horizontal="left"/>
    </xf>
    <xf numFmtId="0" fontId="20" fillId="2" borderId="1" xfId="1" applyFont="1" applyFill="1" applyBorder="1" applyAlignment="1">
      <alignment wrapText="1" indent="2"/>
    </xf>
    <xf numFmtId="189" fontId="20" fillId="2" borderId="71" xfId="0" applyNumberFormat="1" applyFont="1" applyFill="1" applyBorder="1" applyAlignment="1"/>
    <xf numFmtId="189" fontId="20" fillId="2" borderId="10" xfId="0" applyNumberFormat="1" applyFont="1" applyFill="1" applyBorder="1" applyAlignment="1"/>
    <xf numFmtId="189" fontId="20" fillId="2" borderId="60" xfId="0" applyNumberFormat="1" applyFont="1" applyFill="1" applyBorder="1" applyAlignment="1"/>
    <xf numFmtId="189" fontId="20" fillId="2" borderId="62" xfId="0" applyNumberFormat="1" applyFont="1" applyFill="1" applyBorder="1" applyAlignment="1"/>
    <xf numFmtId="181" fontId="20" fillId="2" borderId="71" xfId="0" applyNumberFormat="1" applyFont="1" applyFill="1" applyBorder="1" applyAlignment="1"/>
    <xf numFmtId="181" fontId="20" fillId="2" borderId="10" xfId="0" applyNumberFormat="1" applyFont="1" applyFill="1" applyBorder="1" applyAlignment="1"/>
    <xf numFmtId="181" fontId="20" fillId="2" borderId="58" xfId="0" applyNumberFormat="1" applyFont="1" applyFill="1" applyBorder="1" applyAlignment="1"/>
    <xf numFmtId="181" fontId="20" fillId="2" borderId="62" xfId="0" applyNumberFormat="1" applyFont="1" applyFill="1" applyBorder="1" applyAlignment="1"/>
    <xf numFmtId="181" fontId="20" fillId="2" borderId="2" xfId="0" applyNumberFormat="1" applyFont="1" applyFill="1" applyBorder="1" applyAlignment="1"/>
    <xf numFmtId="181" fontId="20" fillId="2" borderId="59" xfId="0" applyNumberFormat="1" applyFont="1" applyFill="1" applyBorder="1" applyAlignment="1"/>
    <xf numFmtId="181" fontId="29" fillId="2" borderId="71" xfId="0" applyNumberFormat="1" applyFont="1" applyFill="1" applyBorder="1" applyAlignment="1"/>
    <xf numFmtId="181" fontId="29" fillId="2" borderId="2" xfId="0" applyNumberFormat="1" applyFont="1" applyFill="1" applyBorder="1" applyAlignment="1"/>
    <xf numFmtId="181" fontId="29" fillId="2" borderId="58" xfId="0" applyNumberFormat="1" applyFont="1" applyFill="1" applyBorder="1" applyAlignment="1"/>
    <xf numFmtId="181" fontId="29" fillId="2" borderId="59" xfId="0" applyNumberFormat="1" applyFont="1" applyFill="1" applyBorder="1" applyAlignment="1"/>
    <xf numFmtId="181" fontId="20" fillId="2" borderId="59" xfId="0" applyNumberFormat="1" applyFont="1" applyFill="1" applyBorder="1" applyAlignment="1">
      <alignment horizontal="left"/>
    </xf>
    <xf numFmtId="181" fontId="29" fillId="2" borderId="10" xfId="0" applyNumberFormat="1" applyFont="1" applyFill="1" applyBorder="1" applyAlignment="1">
      <alignment horizontal="left"/>
    </xf>
    <xf numFmtId="181" fontId="20" fillId="2" borderId="58" xfId="0" applyNumberFormat="1" applyFont="1" applyFill="1" applyBorder="1" applyAlignment="1">
      <alignment horizontal="left"/>
    </xf>
    <xf numFmtId="0" fontId="20" fillId="2" borderId="59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20" fillId="2" borderId="58" xfId="0" applyFont="1" applyFill="1" applyBorder="1" applyAlignment="1">
      <alignment horizontal="left"/>
    </xf>
    <xf numFmtId="181" fontId="29" fillId="2" borderId="10" xfId="0" applyNumberFormat="1" applyFont="1" applyFill="1" applyBorder="1" applyAlignment="1"/>
    <xf numFmtId="181" fontId="29" fillId="2" borderId="60" xfId="0" applyNumberFormat="1" applyFont="1" applyFill="1" applyBorder="1" applyAlignment="1"/>
    <xf numFmtId="181" fontId="20" fillId="2" borderId="10" xfId="0" applyNumberFormat="1" applyFont="1" applyFill="1" applyBorder="1" applyAlignment="1">
      <alignment horizontal="left"/>
    </xf>
    <xf numFmtId="189" fontId="20" fillId="2" borderId="57" xfId="0" applyNumberFormat="1" applyFont="1" applyFill="1" applyBorder="1" applyAlignment="1"/>
    <xf numFmtId="189" fontId="20" fillId="2" borderId="56" xfId="0" applyNumberFormat="1" applyFont="1" applyFill="1" applyBorder="1" applyAlignment="1"/>
    <xf numFmtId="189" fontId="20" fillId="2" borderId="55" xfId="0" applyNumberFormat="1" applyFont="1" applyFill="1" applyBorder="1" applyAlignment="1"/>
    <xf numFmtId="0" fontId="20" fillId="2" borderId="61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0" fontId="20" fillId="2" borderId="63" xfId="0" applyFont="1" applyFill="1" applyBorder="1" applyAlignment="1">
      <alignment horizontal="left"/>
    </xf>
    <xf numFmtId="0" fontId="20" fillId="2" borderId="71" xfId="0" applyFont="1" applyFill="1" applyBorder="1" applyAlignment="1">
      <alignment horizontal="left"/>
    </xf>
    <xf numFmtId="0" fontId="20" fillId="2" borderId="62" xfId="0" applyFont="1" applyFill="1" applyBorder="1" applyAlignment="1">
      <alignment horizontal="left"/>
    </xf>
    <xf numFmtId="189" fontId="20" fillId="2" borderId="2" xfId="0" applyNumberFormat="1" applyFont="1" applyFill="1" applyBorder="1" applyAlignment="1"/>
    <xf numFmtId="0" fontId="20" fillId="2" borderId="1" xfId="1" applyFont="1" applyFill="1" applyBorder="1" applyAlignment="1">
      <alignment horizontal="left" indent="2"/>
    </xf>
    <xf numFmtId="182" fontId="20" fillId="2" borderId="6" xfId="1" applyNumberFormat="1" applyFont="1" applyFill="1" applyBorder="1" applyAlignment="1">
      <alignment horizontal="left"/>
    </xf>
    <xf numFmtId="0" fontId="20" fillId="2" borderId="14" xfId="1" applyFont="1" applyFill="1" applyBorder="1" applyAlignment="1">
      <alignment horizontal="left"/>
    </xf>
    <xf numFmtId="0" fontId="20" fillId="2" borderId="1" xfId="1" applyFont="1" applyFill="1" applyBorder="1" applyAlignment="1">
      <alignment horizontal="left"/>
    </xf>
    <xf numFmtId="0" fontId="21" fillId="2" borderId="15" xfId="1" applyFont="1" applyFill="1" applyBorder="1" applyAlignment="1">
      <alignment horizontal="left"/>
    </xf>
    <xf numFmtId="0" fontId="21" fillId="2" borderId="16" xfId="1" applyFont="1" applyFill="1" applyBorder="1" applyAlignment="1">
      <alignment horizontal="left"/>
    </xf>
    <xf numFmtId="0" fontId="20" fillId="2" borderId="10" xfId="1" applyFont="1" applyFill="1" applyBorder="1" applyAlignment="1">
      <alignment horizontal="left"/>
    </xf>
    <xf numFmtId="0" fontId="32" fillId="2" borderId="3" xfId="1" applyFont="1" applyFill="1" applyBorder="1" applyAlignment="1">
      <alignment wrapText="1"/>
    </xf>
    <xf numFmtId="0" fontId="20" fillId="2" borderId="4" xfId="1" applyFont="1" applyFill="1" applyBorder="1" applyAlignment="1">
      <alignment horizontal="left"/>
    </xf>
    <xf numFmtId="0" fontId="20" fillId="2" borderId="5" xfId="1" applyFont="1" applyFill="1" applyBorder="1" applyAlignment="1">
      <alignment horizontal="left"/>
    </xf>
    <xf numFmtId="0" fontId="28" fillId="2" borderId="1" xfId="1" applyFont="1" applyFill="1" applyBorder="1" applyAlignment="1">
      <alignment horizontal="left"/>
    </xf>
    <xf numFmtId="0" fontId="28" fillId="2" borderId="2" xfId="1" applyFont="1" applyFill="1" applyBorder="1" applyAlignment="1">
      <alignment wrapText="1"/>
    </xf>
    <xf numFmtId="0" fontId="20" fillId="2" borderId="3" xfId="1" applyFont="1" applyFill="1" applyBorder="1" applyAlignment="1">
      <alignment horizontal="left"/>
    </xf>
    <xf numFmtId="0" fontId="20" fillId="2" borderId="2" xfId="1" applyFont="1" applyFill="1" applyBorder="1" applyAlignment="1">
      <alignment horizontal="left"/>
    </xf>
    <xf numFmtId="0" fontId="23" fillId="2" borderId="2" xfId="1" applyFont="1" applyFill="1" applyBorder="1" applyAlignment="1">
      <alignment horizontal="center"/>
    </xf>
    <xf numFmtId="0" fontId="23" fillId="2" borderId="2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left"/>
    </xf>
    <xf numFmtId="0" fontId="21" fillId="2" borderId="5" xfId="1" applyFont="1" applyFill="1" applyBorder="1" applyAlignment="1">
      <alignment horizontal="left"/>
    </xf>
    <xf numFmtId="0" fontId="20" fillId="2" borderId="1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/>
    </xf>
    <xf numFmtId="0" fontId="24" fillId="2" borderId="2" xfId="1" applyFont="1" applyFill="1" applyBorder="1" applyAlignment="1">
      <alignment horizontal="left"/>
    </xf>
    <xf numFmtId="0" fontId="27" fillId="2" borderId="1" xfId="1" applyFont="1" applyFill="1" applyBorder="1" applyAlignment="1">
      <alignment wrapText="1"/>
    </xf>
    <xf numFmtId="0" fontId="23" fillId="2" borderId="11" xfId="1" applyFont="1" applyFill="1" applyBorder="1" applyAlignment="1">
      <alignment horizontal="center" wrapText="1"/>
    </xf>
    <xf numFmtId="0" fontId="23" fillId="2" borderId="12" xfId="1" applyFont="1" applyFill="1" applyBorder="1" applyAlignment="1">
      <alignment horizontal="center" wrapText="1"/>
    </xf>
    <xf numFmtId="183" fontId="20" fillId="2" borderId="2" xfId="1" applyNumberFormat="1" applyFont="1" applyFill="1" applyBorder="1" applyAlignment="1"/>
    <xf numFmtId="183" fontId="20" fillId="2" borderId="1" xfId="1" applyNumberFormat="1" applyFont="1" applyFill="1" applyBorder="1" applyAlignment="1"/>
    <xf numFmtId="183" fontId="20" fillId="2" borderId="10" xfId="1" applyNumberFormat="1" applyFont="1" applyFill="1" applyBorder="1" applyAlignment="1"/>
    <xf numFmtId="0" fontId="20" fillId="2" borderId="1" xfId="1" applyFont="1" applyFill="1" applyBorder="1" applyAlignment="1"/>
    <xf numFmtId="180" fontId="20" fillId="2" borderId="12" xfId="1" applyNumberFormat="1" applyFont="1" applyFill="1" applyBorder="1" applyAlignment="1"/>
    <xf numFmtId="180" fontId="20" fillId="2" borderId="11" xfId="1" applyNumberFormat="1" applyFont="1" applyFill="1" applyBorder="1" applyAlignment="1"/>
    <xf numFmtId="180" fontId="20" fillId="2" borderId="6" xfId="1" applyNumberFormat="1" applyFont="1" applyFill="1" applyBorder="1" applyAlignment="1"/>
    <xf numFmtId="180" fontId="20" fillId="2" borderId="17" xfId="1" applyNumberFormat="1" applyFont="1" applyFill="1" applyBorder="1" applyAlignment="1"/>
    <xf numFmtId="180" fontId="20" fillId="2" borderId="14" xfId="1" applyNumberFormat="1" applyFont="1" applyFill="1" applyBorder="1" applyAlignment="1"/>
    <xf numFmtId="0" fontId="20" fillId="2" borderId="10" xfId="1" applyFont="1" applyFill="1" applyBorder="1" applyAlignment="1"/>
    <xf numFmtId="180" fontId="20" fillId="2" borderId="2" xfId="1" applyNumberFormat="1" applyFont="1" applyFill="1" applyBorder="1" applyAlignment="1"/>
    <xf numFmtId="180" fontId="20" fillId="2" borderId="1" xfId="1" applyNumberFormat="1" applyFont="1" applyFill="1" applyBorder="1" applyAlignment="1"/>
    <xf numFmtId="180" fontId="20" fillId="2" borderId="10" xfId="1" applyNumberFormat="1" applyFont="1" applyFill="1" applyBorder="1" applyAlignment="1"/>
    <xf numFmtId="0" fontId="20" fillId="2" borderId="2" xfId="1" applyFont="1" applyFill="1" applyBorder="1" applyAlignment="1">
      <alignment wrapText="1"/>
    </xf>
    <xf numFmtId="180" fontId="20" fillId="2" borderId="53" xfId="1" applyNumberFormat="1" applyFont="1" applyFill="1" applyBorder="1" applyAlignment="1"/>
    <xf numFmtId="180" fontId="20" fillId="2" borderId="54" xfId="1" applyNumberFormat="1" applyFont="1" applyFill="1" applyBorder="1" applyAlignment="1"/>
    <xf numFmtId="183" fontId="20" fillId="2" borderId="28" xfId="1" applyNumberFormat="1" applyFont="1" applyFill="1" applyBorder="1" applyAlignment="1"/>
    <xf numFmtId="180" fontId="20" fillId="2" borderId="51" xfId="1" applyNumberFormat="1" applyFont="1" applyFill="1" applyBorder="1" applyAlignment="1"/>
    <xf numFmtId="183" fontId="20" fillId="2" borderId="52" xfId="1" applyNumberFormat="1" applyFont="1" applyFill="1" applyBorder="1" applyAlignment="1"/>
    <xf numFmtId="183" fontId="20" fillId="2" borderId="51" xfId="1" applyNumberFormat="1" applyFont="1" applyFill="1" applyBorder="1" applyAlignment="1"/>
    <xf numFmtId="0" fontId="23" fillId="2" borderId="1" xfId="1" applyFont="1" applyFill="1" applyBorder="1" applyAlignment="1">
      <alignment horizontal="center"/>
    </xf>
    <xf numFmtId="164" fontId="23" fillId="2" borderId="2" xfId="1" applyNumberFormat="1" applyFont="1" applyFill="1" applyBorder="1" applyAlignment="1">
      <alignment horizontal="center"/>
    </xf>
    <xf numFmtId="0" fontId="23" fillId="2" borderId="10" xfId="1" applyFont="1" applyFill="1" applyBorder="1" applyAlignment="1">
      <alignment horizontal="center"/>
    </xf>
    <xf numFmtId="0" fontId="23" fillId="2" borderId="1" xfId="1" applyFont="1" applyFill="1" applyBorder="1" applyAlignment="1">
      <alignment horizontal="left"/>
    </xf>
    <xf numFmtId="0" fontId="20" fillId="2" borderId="7" xfId="1" applyFont="1" applyFill="1" applyBorder="1" applyAlignment="1">
      <alignment horizontal="left"/>
    </xf>
    <xf numFmtId="0" fontId="20" fillId="2" borderId="17" xfId="1" applyFont="1" applyFill="1" applyBorder="1" applyAlignment="1">
      <alignment horizontal="left"/>
    </xf>
    <xf numFmtId="0" fontId="20" fillId="2" borderId="1" xfId="1" applyFont="1" applyFill="1" applyBorder="1" applyAlignment="1">
      <alignment wrapText="1"/>
    </xf>
    <xf numFmtId="0" fontId="27" fillId="2" borderId="1" xfId="1" applyFont="1" applyFill="1" applyBorder="1" applyAlignment="1">
      <alignment horizontal="left"/>
    </xf>
    <xf numFmtId="0" fontId="20" fillId="2" borderId="16" xfId="1" applyFont="1" applyFill="1" applyBorder="1" applyAlignment="1">
      <alignment horizontal="left"/>
    </xf>
    <xf numFmtId="0" fontId="22" fillId="2" borderId="7" xfId="1" applyFont="1" applyFill="1" applyBorder="1" applyAlignment="1">
      <alignment horizontal="center" wrapText="1"/>
    </xf>
    <xf numFmtId="0" fontId="21" fillId="2" borderId="8" xfId="1" applyFont="1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2" fillId="2" borderId="3" xfId="1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24" fillId="2" borderId="1" xfId="1" applyFont="1" applyFill="1" applyBorder="1" applyAlignment="1">
      <alignment horizontal="left"/>
    </xf>
    <xf numFmtId="0" fontId="24" fillId="2" borderId="10" xfId="1" applyFont="1" applyFill="1" applyBorder="1" applyAlignment="1">
      <alignment horizontal="left"/>
    </xf>
    <xf numFmtId="0" fontId="23" fillId="2" borderId="38" xfId="1" applyFont="1" applyFill="1" applyBorder="1" applyAlignment="1">
      <alignment wrapText="1"/>
    </xf>
    <xf numFmtId="0" fontId="23" fillId="2" borderId="49" xfId="1" applyFont="1" applyFill="1" applyBorder="1" applyAlignment="1">
      <alignment horizontal="center" wrapText="1"/>
    </xf>
    <xf numFmtId="0" fontId="31" fillId="2" borderId="37" xfId="1" applyFont="1" applyFill="1" applyBorder="1" applyAlignment="1">
      <alignment horizontal="center"/>
    </xf>
    <xf numFmtId="0" fontId="20" fillId="2" borderId="49" xfId="1" applyFont="1" applyFill="1" applyBorder="1" applyAlignment="1">
      <alignment horizontal="left"/>
    </xf>
    <xf numFmtId="0" fontId="21" fillId="2" borderId="37" xfId="1" applyFont="1" applyFill="1" applyBorder="1" applyAlignment="1">
      <alignment horizontal="left"/>
    </xf>
    <xf numFmtId="0" fontId="23" fillId="2" borderId="50" xfId="1" applyFont="1" applyFill="1" applyBorder="1" applyAlignment="1">
      <alignment horizontal="center"/>
    </xf>
    <xf numFmtId="0" fontId="23" fillId="2" borderId="37" xfId="1" applyFont="1" applyFill="1" applyBorder="1" applyAlignment="1">
      <alignment horizontal="center" wrapText="1"/>
    </xf>
    <xf numFmtId="0" fontId="23" fillId="2" borderId="49" xfId="1" applyFont="1" applyFill="1" applyBorder="1" applyAlignment="1">
      <alignment horizontal="center"/>
    </xf>
    <xf numFmtId="0" fontId="20" fillId="2" borderId="50" xfId="1" applyFont="1" applyFill="1" applyBorder="1" applyAlignment="1">
      <alignment horizontal="left"/>
    </xf>
    <xf numFmtId="0" fontId="23" fillId="2" borderId="48" xfId="1" applyFont="1" applyFill="1" applyBorder="1" applyAlignment="1">
      <alignment horizontal="center"/>
    </xf>
    <xf numFmtId="0" fontId="20" fillId="2" borderId="31" xfId="1" applyFont="1" applyFill="1" applyBorder="1" applyAlignment="1">
      <alignment horizontal="left"/>
    </xf>
    <xf numFmtId="0" fontId="26" fillId="2" borderId="1" xfId="1" applyFont="1" applyFill="1" applyBorder="1" applyAlignment="1">
      <alignment horizontal="center" wrapText="1"/>
    </xf>
    <xf numFmtId="0" fontId="26" fillId="2" borderId="15" xfId="1" applyFont="1" applyFill="1" applyBorder="1" applyAlignment="1">
      <alignment horizontal="center" wrapText="1"/>
    </xf>
    <xf numFmtId="0" fontId="26" fillId="2" borderId="10" xfId="1" applyFont="1" applyFill="1" applyBorder="1" applyAlignment="1">
      <alignment horizontal="center" wrapText="1"/>
    </xf>
    <xf numFmtId="0" fontId="26" fillId="2" borderId="30" xfId="1" applyFont="1" applyFill="1" applyBorder="1" applyAlignment="1">
      <alignment horizontal="center" wrapText="1"/>
    </xf>
    <xf numFmtId="0" fontId="23" fillId="2" borderId="31" xfId="1" applyFont="1" applyFill="1" applyBorder="1" applyAlignment="1">
      <alignment wrapText="1"/>
    </xf>
    <xf numFmtId="0" fontId="20" fillId="2" borderId="30" xfId="1" applyFont="1" applyFill="1" applyBorder="1" applyAlignment="1">
      <alignment horizontal="left"/>
    </xf>
    <xf numFmtId="0" fontId="20" fillId="2" borderId="31" xfId="1" applyFont="1" applyFill="1" applyBorder="1" applyAlignment="1">
      <alignment wrapText="1"/>
    </xf>
    <xf numFmtId="166" fontId="20" fillId="2" borderId="1" xfId="1" applyNumberFormat="1" applyFont="1" applyFill="1" applyBorder="1" applyAlignment="1"/>
    <xf numFmtId="175" fontId="20" fillId="2" borderId="1" xfId="1" applyNumberFormat="1" applyFont="1" applyFill="1" applyBorder="1" applyAlignment="1"/>
    <xf numFmtId="166" fontId="20" fillId="2" borderId="10" xfId="1" applyNumberFormat="1" applyFont="1" applyFill="1" applyBorder="1" applyAlignment="1"/>
    <xf numFmtId="166" fontId="20" fillId="2" borderId="10" xfId="1" applyNumberFormat="1" applyFont="1" applyFill="1" applyBorder="1" applyAlignment="1">
      <alignment horizontal="left"/>
    </xf>
    <xf numFmtId="183" fontId="20" fillId="2" borderId="15" xfId="1" applyNumberFormat="1" applyFont="1" applyFill="1" applyBorder="1" applyAlignment="1"/>
    <xf numFmtId="166" fontId="20" fillId="2" borderId="1" xfId="1" applyNumberFormat="1" applyFont="1" applyFill="1" applyBorder="1" applyAlignment="1">
      <alignment horizontal="left"/>
    </xf>
    <xf numFmtId="169" fontId="20" fillId="2" borderId="1" xfId="1" applyNumberFormat="1" applyFont="1" applyFill="1" applyBorder="1" applyAlignment="1"/>
    <xf numFmtId="166" fontId="20" fillId="2" borderId="30" xfId="1" applyNumberFormat="1" applyFont="1" applyFill="1" applyBorder="1" applyAlignment="1"/>
    <xf numFmtId="0" fontId="1" fillId="2" borderId="31" xfId="1" applyFont="1" applyFill="1" applyBorder="1" applyAlignment="1">
      <alignment wrapText="1"/>
    </xf>
    <xf numFmtId="166" fontId="20" fillId="2" borderId="2" xfId="1" applyNumberFormat="1" applyFont="1" applyFill="1" applyBorder="1" applyAlignment="1"/>
    <xf numFmtId="180" fontId="20" fillId="2" borderId="5" xfId="1" applyNumberFormat="1" applyFont="1" applyFill="1" applyBorder="1" applyAlignment="1"/>
    <xf numFmtId="180" fontId="20" fillId="2" borderId="15" xfId="1" applyNumberFormat="1" applyFont="1" applyFill="1" applyBorder="1" applyAlignment="1"/>
    <xf numFmtId="180" fontId="20" fillId="2" borderId="47" xfId="1" applyNumberFormat="1" applyFont="1" applyFill="1" applyBorder="1" applyAlignment="1"/>
    <xf numFmtId="166" fontId="20" fillId="2" borderId="3" xfId="1" applyNumberFormat="1" applyFont="1" applyFill="1" applyBorder="1" applyAlignment="1"/>
    <xf numFmtId="180" fontId="20" fillId="2" borderId="0" xfId="1" applyNumberFormat="1" applyFont="1" applyFill="1" applyAlignment="1"/>
    <xf numFmtId="169" fontId="20" fillId="2" borderId="15" xfId="1" applyNumberFormat="1" applyFont="1" applyFill="1" applyBorder="1" applyAlignment="1">
      <alignment horizontal="left"/>
    </xf>
    <xf numFmtId="175" fontId="20" fillId="2" borderId="1" xfId="1" applyNumberFormat="1" applyFont="1" applyFill="1" applyBorder="1" applyAlignment="1">
      <alignment horizontal="left"/>
    </xf>
    <xf numFmtId="166" fontId="20" fillId="2" borderId="30" xfId="1" applyNumberFormat="1" applyFont="1" applyFill="1" applyBorder="1" applyAlignment="1">
      <alignment horizontal="left"/>
    </xf>
    <xf numFmtId="0" fontId="20" fillId="2" borderId="6" xfId="1" applyFont="1" applyFill="1" applyBorder="1" applyAlignment="1"/>
    <xf numFmtId="166" fontId="20" fillId="2" borderId="0" xfId="1" applyNumberFormat="1" applyFont="1" applyFill="1" applyAlignment="1">
      <alignment horizontal="left"/>
    </xf>
    <xf numFmtId="166" fontId="20" fillId="2" borderId="6" xfId="1" applyNumberFormat="1" applyFont="1" applyFill="1" applyBorder="1" applyAlignment="1">
      <alignment horizontal="left"/>
    </xf>
    <xf numFmtId="166" fontId="20" fillId="2" borderId="2" xfId="1" applyNumberFormat="1" applyFont="1" applyFill="1" applyBorder="1" applyAlignment="1">
      <alignment horizontal="left"/>
    </xf>
    <xf numFmtId="183" fontId="20" fillId="2" borderId="4" xfId="1" applyNumberFormat="1" applyFont="1" applyFill="1" applyBorder="1" applyAlignment="1"/>
    <xf numFmtId="166" fontId="20" fillId="2" borderId="3" xfId="1" applyNumberFormat="1" applyFont="1" applyFill="1" applyBorder="1" applyAlignment="1">
      <alignment horizontal="left"/>
    </xf>
    <xf numFmtId="183" fontId="20" fillId="2" borderId="3" xfId="1" applyNumberFormat="1" applyFont="1" applyFill="1" applyBorder="1" applyAlignment="1"/>
    <xf numFmtId="166" fontId="20" fillId="2" borderId="32" xfId="1" applyNumberFormat="1" applyFont="1" applyFill="1" applyBorder="1" applyAlignment="1"/>
    <xf numFmtId="0" fontId="20" fillId="2" borderId="46" xfId="1" applyFont="1" applyFill="1" applyBorder="1" applyAlignment="1">
      <alignment horizontal="left"/>
    </xf>
    <xf numFmtId="0" fontId="20" fillId="2" borderId="41" xfId="1" applyFont="1" applyFill="1" applyBorder="1" applyAlignment="1">
      <alignment horizontal="left"/>
    </xf>
    <xf numFmtId="0" fontId="20" fillId="2" borderId="40" xfId="1" applyFont="1" applyFill="1" applyBorder="1" applyAlignment="1">
      <alignment horizontal="left"/>
    </xf>
    <xf numFmtId="0" fontId="20" fillId="2" borderId="43" xfId="1" applyFont="1" applyFill="1" applyBorder="1" applyAlignment="1">
      <alignment horizontal="left"/>
    </xf>
    <xf numFmtId="166" fontId="20" fillId="2" borderId="40" xfId="1" applyNumberFormat="1" applyFont="1" applyFill="1" applyBorder="1" applyAlignment="1">
      <alignment horizontal="left"/>
    </xf>
    <xf numFmtId="0" fontId="20" fillId="2" borderId="45" xfId="1" applyFont="1" applyFill="1" applyBorder="1" applyAlignment="1">
      <alignment horizontal="left"/>
    </xf>
    <xf numFmtId="0" fontId="1" fillId="2" borderId="1" xfId="1" applyFont="1" applyFill="1" applyBorder="1" applyAlignment="1">
      <alignment wrapText="1"/>
    </xf>
    <xf numFmtId="0" fontId="27" fillId="2" borderId="3" xfId="1" applyFont="1" applyFill="1" applyBorder="1" applyAlignment="1">
      <alignment wrapText="1"/>
    </xf>
    <xf numFmtId="0" fontId="28" fillId="2" borderId="2" xfId="1" applyFont="1" applyFill="1" applyBorder="1" applyAlignment="1">
      <alignment wrapText="1"/>
    </xf>
    <xf numFmtId="0" fontId="27" fillId="2" borderId="3" xfId="1" applyFont="1" applyFill="1" applyBorder="1" applyAlignment="1">
      <alignment horizontal="left"/>
    </xf>
    <xf numFmtId="0" fontId="28" fillId="2" borderId="2" xfId="1" applyFont="1" applyFill="1" applyBorder="1" applyAlignment="1">
      <alignment horizontal="left"/>
    </xf>
    <xf numFmtId="0" fontId="22" fillId="2" borderId="1" xfId="1" applyFont="1" applyFill="1" applyBorder="1" applyAlignment="1">
      <alignment horizontal="center"/>
    </xf>
    <xf numFmtId="0" fontId="21" fillId="2" borderId="15" xfId="1" applyFont="1" applyFill="1" applyBorder="1" applyAlignment="1">
      <alignment horizontal="left" wrapText="1"/>
    </xf>
    <xf numFmtId="180" fontId="21" fillId="2" borderId="15" xfId="1" applyNumberFormat="1" applyFont="1" applyFill="1" applyBorder="1" applyAlignment="1">
      <alignment horizontal="left"/>
    </xf>
    <xf numFmtId="0" fontId="24" fillId="2" borderId="1" xfId="1" applyFont="1" applyFill="1" applyBorder="1" applyAlignment="1">
      <alignment wrapText="1"/>
    </xf>
    <xf numFmtId="0" fontId="24" fillId="2" borderId="3" xfId="1" applyFont="1" applyFill="1" applyBorder="1" applyAlignment="1">
      <alignment wrapText="1"/>
    </xf>
    <xf numFmtId="0" fontId="24" fillId="2" borderId="5" xfId="1" applyFont="1" applyFill="1" applyBorder="1" applyAlignment="1">
      <alignment horizontal="left"/>
    </xf>
    <xf numFmtId="0" fontId="23" fillId="2" borderId="1" xfId="1" applyFont="1" applyFill="1" applyBorder="1" applyAlignment="1">
      <alignment wrapText="1"/>
    </xf>
    <xf numFmtId="0" fontId="30" fillId="2" borderId="1" xfId="1" applyFont="1" applyFill="1" applyBorder="1" applyAlignment="1">
      <alignment wrapText="1"/>
    </xf>
    <xf numFmtId="0" fontId="23" fillId="2" borderId="1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center" wrapText="1"/>
    </xf>
    <xf numFmtId="0" fontId="26" fillId="2" borderId="1" xfId="1" applyFont="1" applyFill="1" applyBorder="1" applyAlignment="1">
      <alignment horizontal="center"/>
    </xf>
    <xf numFmtId="165" fontId="20" fillId="2" borderId="2" xfId="1" applyNumberFormat="1" applyFont="1" applyFill="1" applyBorder="1" applyAlignment="1"/>
    <xf numFmtId="180" fontId="20" fillId="2" borderId="1" xfId="1" applyNumberFormat="1" applyFont="1" applyFill="1" applyBorder="1" applyAlignment="1">
      <alignment horizontal="left"/>
    </xf>
    <xf numFmtId="165" fontId="20" fillId="2" borderId="1" xfId="1" applyNumberFormat="1" applyFont="1" applyFill="1" applyBorder="1" applyAlignment="1"/>
    <xf numFmtId="165" fontId="20" fillId="2" borderId="10" xfId="1" applyNumberFormat="1" applyFont="1" applyFill="1" applyBorder="1" applyAlignment="1"/>
    <xf numFmtId="165" fontId="29" fillId="2" borderId="2" xfId="1" applyNumberFormat="1" applyFont="1" applyFill="1" applyBorder="1" applyAlignment="1"/>
    <xf numFmtId="180" fontId="29" fillId="2" borderId="1" xfId="1" applyNumberFormat="1" applyFont="1" applyFill="1" applyBorder="1" applyAlignment="1">
      <alignment horizontal="left"/>
    </xf>
    <xf numFmtId="165" fontId="29" fillId="2" borderId="1" xfId="1" applyNumberFormat="1" applyFont="1" applyFill="1" applyBorder="1" applyAlignment="1"/>
    <xf numFmtId="165" fontId="29" fillId="2" borderId="10" xfId="1" applyNumberFormat="1" applyFont="1" applyFill="1" applyBorder="1" applyAlignment="1"/>
    <xf numFmtId="165" fontId="23" fillId="2" borderId="2" xfId="1" applyNumberFormat="1" applyFont="1" applyFill="1" applyBorder="1" applyAlignment="1"/>
    <xf numFmtId="180" fontId="23" fillId="2" borderId="1" xfId="1" applyNumberFormat="1" applyFont="1" applyFill="1" applyBorder="1" applyAlignment="1">
      <alignment horizontal="left"/>
    </xf>
    <xf numFmtId="165" fontId="23" fillId="2" borderId="1" xfId="1" applyNumberFormat="1" applyFont="1" applyFill="1" applyBorder="1" applyAlignment="1"/>
    <xf numFmtId="165" fontId="23" fillId="2" borderId="10" xfId="1" applyNumberFormat="1" applyFont="1" applyFill="1" applyBorder="1" applyAlignment="1"/>
    <xf numFmtId="165" fontId="20" fillId="2" borderId="1" xfId="1" applyNumberFormat="1" applyFont="1" applyFill="1" applyBorder="1" applyAlignment="1">
      <alignment horizontal="left"/>
    </xf>
    <xf numFmtId="165" fontId="20" fillId="2" borderId="10" xfId="1" applyNumberFormat="1" applyFont="1" applyFill="1" applyBorder="1" applyAlignment="1">
      <alignment horizontal="left"/>
    </xf>
    <xf numFmtId="165" fontId="20" fillId="2" borderId="6" xfId="1" applyNumberFormat="1" applyFont="1" applyFill="1" applyBorder="1" applyAlignment="1"/>
    <xf numFmtId="165" fontId="29" fillId="2" borderId="6" xfId="1" applyNumberFormat="1" applyFont="1" applyFill="1" applyBorder="1" applyAlignment="1"/>
    <xf numFmtId="0" fontId="20" fillId="2" borderId="3" xfId="1" applyFont="1" applyFill="1" applyBorder="1" applyAlignment="1">
      <alignment wrapText="1"/>
    </xf>
    <xf numFmtId="165" fontId="21" fillId="2" borderId="5" xfId="1" applyNumberFormat="1" applyFont="1" applyFill="1" applyBorder="1" applyAlignment="1">
      <alignment horizontal="left"/>
    </xf>
    <xf numFmtId="165" fontId="23" fillId="2" borderId="3" xfId="1" applyNumberFormat="1" applyFont="1" applyFill="1" applyBorder="1" applyAlignment="1"/>
    <xf numFmtId="0" fontId="20" fillId="2" borderId="41" xfId="1" applyFont="1" applyFill="1" applyBorder="1" applyAlignment="1">
      <alignment wrapText="1"/>
    </xf>
    <xf numFmtId="165" fontId="21" fillId="2" borderId="44" xfId="1" applyNumberFormat="1" applyFont="1" applyFill="1" applyBorder="1" applyAlignment="1">
      <alignment horizontal="left"/>
    </xf>
    <xf numFmtId="165" fontId="23" fillId="2" borderId="40" xfId="1" applyNumberFormat="1" applyFont="1" applyFill="1" applyBorder="1" applyAlignment="1"/>
    <xf numFmtId="165" fontId="20" fillId="2" borderId="40" xfId="1" applyNumberFormat="1" applyFont="1" applyFill="1" applyBorder="1" applyAlignment="1"/>
    <xf numFmtId="165" fontId="20" fillId="2" borderId="17" xfId="1" applyNumberFormat="1" applyFont="1" applyFill="1" applyBorder="1" applyAlignment="1"/>
    <xf numFmtId="165" fontId="21" fillId="2" borderId="4" xfId="1" applyNumberFormat="1" applyFont="1" applyFill="1" applyBorder="1" applyAlignment="1">
      <alignment horizontal="left"/>
    </xf>
    <xf numFmtId="168" fontId="21" fillId="2" borderId="4" xfId="1" applyNumberFormat="1" applyFont="1" applyFill="1" applyBorder="1" applyAlignment="1">
      <alignment horizontal="left"/>
    </xf>
    <xf numFmtId="168" fontId="20" fillId="2" borderId="4" xfId="1" applyNumberFormat="1" applyFont="1" applyFill="1" applyBorder="1" applyAlignment="1"/>
    <xf numFmtId="168" fontId="20" fillId="2" borderId="5" xfId="1" applyNumberFormat="1" applyFont="1" applyFill="1" applyBorder="1" applyAlignment="1"/>
    <xf numFmtId="168" fontId="20" fillId="2" borderId="2" xfId="1" applyNumberFormat="1" applyFont="1" applyFill="1" applyBorder="1" applyAlignment="1"/>
    <xf numFmtId="0" fontId="20" fillId="2" borderId="10" xfId="1" applyFont="1" applyFill="1" applyBorder="1" applyAlignment="1">
      <alignment wrapText="1"/>
    </xf>
    <xf numFmtId="0" fontId="20" fillId="2" borderId="3" xfId="1" applyFont="1" applyFill="1" applyBorder="1" applyAlignment="1">
      <alignment wrapText="1"/>
    </xf>
    <xf numFmtId="0" fontId="22" fillId="2" borderId="10" xfId="1" applyFont="1" applyFill="1" applyBorder="1" applyAlignment="1">
      <alignment horizontal="center" wrapText="1"/>
    </xf>
    <xf numFmtId="180" fontId="20" fillId="2" borderId="3" xfId="1" applyNumberFormat="1" applyFont="1" applyFill="1" applyBorder="1" applyAlignment="1">
      <alignment horizontal="left"/>
    </xf>
    <xf numFmtId="0" fontId="20" fillId="2" borderId="7" xfId="1" applyFont="1" applyFill="1" applyBorder="1" applyAlignment="1">
      <alignment wrapText="1"/>
    </xf>
    <xf numFmtId="165" fontId="29" fillId="2" borderId="17" xfId="1" applyNumberFormat="1" applyFont="1" applyFill="1" applyBorder="1" applyAlignment="1"/>
    <xf numFmtId="180" fontId="29" fillId="2" borderId="7" xfId="1" applyNumberFormat="1" applyFont="1" applyFill="1" applyBorder="1" applyAlignment="1">
      <alignment horizontal="left"/>
    </xf>
    <xf numFmtId="0" fontId="20" fillId="2" borderId="7" xfId="1" applyFont="1" applyFill="1" applyBorder="1" applyAlignment="1">
      <alignment wrapText="1"/>
    </xf>
    <xf numFmtId="0" fontId="20" fillId="2" borderId="8" xfId="1" applyFont="1" applyFill="1" applyBorder="1" applyAlignment="1">
      <alignment horizontal="left"/>
    </xf>
    <xf numFmtId="165" fontId="23" fillId="2" borderId="17" xfId="1" applyNumberFormat="1" applyFont="1" applyFill="1" applyBorder="1" applyAlignment="1"/>
    <xf numFmtId="180" fontId="23" fillId="2" borderId="7" xfId="1" applyNumberFormat="1" applyFont="1" applyFill="1" applyBorder="1" applyAlignment="1">
      <alignment horizontal="left"/>
    </xf>
    <xf numFmtId="180" fontId="20" fillId="2" borderId="7" xfId="1" applyNumberFormat="1" applyFont="1" applyFill="1" applyBorder="1" applyAlignment="1">
      <alignment horizontal="left"/>
    </xf>
    <xf numFmtId="0" fontId="20" fillId="2" borderId="6" xfId="1" applyFont="1" applyFill="1" applyBorder="1" applyAlignment="1">
      <alignment wrapText="1"/>
    </xf>
    <xf numFmtId="180" fontId="20" fillId="2" borderId="6" xfId="1" applyNumberFormat="1" applyFont="1" applyFill="1" applyBorder="1" applyAlignment="1">
      <alignment horizontal="left"/>
    </xf>
    <xf numFmtId="165" fontId="20" fillId="2" borderId="14" xfId="1" applyNumberFormat="1" applyFont="1" applyFill="1" applyBorder="1" applyAlignment="1"/>
    <xf numFmtId="180" fontId="23" fillId="2" borderId="3" xfId="1" applyNumberFormat="1" applyFont="1" applyFill="1" applyBorder="1" applyAlignment="1">
      <alignment horizontal="left"/>
    </xf>
    <xf numFmtId="180" fontId="29" fillId="2" borderId="3" xfId="1" applyNumberFormat="1" applyFont="1" applyFill="1" applyBorder="1" applyAlignment="1">
      <alignment horizontal="left"/>
    </xf>
    <xf numFmtId="0" fontId="21" fillId="2" borderId="43" xfId="1" applyFont="1" applyFill="1" applyBorder="1" applyAlignment="1">
      <alignment horizontal="left"/>
    </xf>
    <xf numFmtId="180" fontId="23" fillId="2" borderId="41" xfId="1" applyNumberFormat="1" applyFont="1" applyFill="1" applyBorder="1" applyAlignment="1">
      <alignment horizontal="left"/>
    </xf>
    <xf numFmtId="0" fontId="21" fillId="2" borderId="7" xfId="1" applyFont="1" applyFill="1" applyBorder="1" applyAlignment="1">
      <alignment horizontal="left"/>
    </xf>
    <xf numFmtId="0" fontId="21" fillId="2" borderId="9" xfId="1" applyFont="1" applyFill="1" applyBorder="1" applyAlignment="1">
      <alignment horizontal="left"/>
    </xf>
    <xf numFmtId="0" fontId="20" fillId="2" borderId="7" xfId="1" applyFont="1" applyFill="1" applyBorder="1" applyAlignment="1">
      <alignment horizontal="left"/>
    </xf>
    <xf numFmtId="0" fontId="21" fillId="2" borderId="10" xfId="1" applyFont="1" applyFill="1" applyBorder="1" applyAlignment="1">
      <alignment horizontal="left"/>
    </xf>
    <xf numFmtId="0" fontId="21" fillId="2" borderId="15" xfId="1" applyFont="1" applyFill="1" applyBorder="1" applyAlignment="1">
      <alignment horizontal="left"/>
    </xf>
    <xf numFmtId="169" fontId="21" fillId="2" borderId="15" xfId="1" applyNumberFormat="1" applyFont="1" applyFill="1" applyBorder="1" applyAlignment="1">
      <alignment horizontal="left"/>
    </xf>
    <xf numFmtId="0" fontId="25" fillId="2" borderId="1" xfId="1" applyFont="1" applyFill="1" applyBorder="1" applyAlignment="1">
      <alignment horizontal="left"/>
    </xf>
    <xf numFmtId="166" fontId="20" fillId="2" borderId="2" xfId="1" applyNumberFormat="1" applyFont="1" applyFill="1" applyBorder="1" applyAlignment="1">
      <alignment horizontal="center"/>
    </xf>
    <xf numFmtId="166" fontId="20" fillId="2" borderId="3" xfId="1" applyNumberFormat="1" applyFont="1" applyFill="1" applyBorder="1" applyAlignment="1">
      <alignment horizontal="center"/>
    </xf>
    <xf numFmtId="167" fontId="20" fillId="2" borderId="3" xfId="1" applyNumberFormat="1" applyFont="1" applyFill="1" applyBorder="1" applyAlignment="1">
      <alignment horizontal="left"/>
    </xf>
    <xf numFmtId="167" fontId="20" fillId="2" borderId="2" xfId="1" applyNumberFormat="1" applyFont="1" applyFill="1" applyBorder="1" applyAlignment="1">
      <alignment horizontal="left"/>
    </xf>
    <xf numFmtId="166" fontId="20" fillId="2" borderId="10" xfId="1" applyNumberFormat="1" applyFont="1" applyFill="1" applyBorder="1" applyAlignment="1">
      <alignment horizontal="center"/>
    </xf>
    <xf numFmtId="166" fontId="20" fillId="2" borderId="1" xfId="1" applyNumberFormat="1" applyFont="1" applyFill="1" applyBorder="1" applyAlignment="1">
      <alignment horizontal="center"/>
    </xf>
    <xf numFmtId="167" fontId="20" fillId="2" borderId="1" xfId="1" applyNumberFormat="1" applyFont="1" applyFill="1" applyBorder="1" applyAlignment="1">
      <alignment horizontal="left"/>
    </xf>
    <xf numFmtId="167" fontId="20" fillId="2" borderId="10" xfId="1" applyNumberFormat="1" applyFont="1" applyFill="1" applyBorder="1" applyAlignment="1">
      <alignment horizontal="left"/>
    </xf>
    <xf numFmtId="166" fontId="20" fillId="2" borderId="17" xfId="1" applyNumberFormat="1" applyFont="1" applyFill="1" applyBorder="1" applyAlignment="1">
      <alignment horizontal="center"/>
    </xf>
    <xf numFmtId="166" fontId="20" fillId="2" borderId="7" xfId="1" applyNumberFormat="1" applyFont="1" applyFill="1" applyBorder="1" applyAlignment="1">
      <alignment horizontal="center"/>
    </xf>
    <xf numFmtId="167" fontId="20" fillId="2" borderId="7" xfId="1" applyNumberFormat="1" applyFont="1" applyFill="1" applyBorder="1" applyAlignment="1">
      <alignment horizontal="left"/>
    </xf>
    <xf numFmtId="167" fontId="20" fillId="2" borderId="17" xfId="1" applyNumberFormat="1" applyFont="1" applyFill="1" applyBorder="1" applyAlignment="1">
      <alignment horizontal="left"/>
    </xf>
    <xf numFmtId="0" fontId="20" fillId="2" borderId="7" xfId="1" applyFont="1" applyFill="1" applyBorder="1" applyAlignment="1">
      <alignment horizontal="center" wrapText="1"/>
    </xf>
    <xf numFmtId="166" fontId="23" fillId="2" borderId="17" xfId="1" applyNumberFormat="1" applyFont="1" applyFill="1" applyBorder="1" applyAlignment="1">
      <alignment horizontal="center"/>
    </xf>
    <xf numFmtId="166" fontId="23" fillId="2" borderId="7" xfId="1" applyNumberFormat="1" applyFont="1" applyFill="1" applyBorder="1" applyAlignment="1">
      <alignment horizontal="center"/>
    </xf>
    <xf numFmtId="167" fontId="23" fillId="2" borderId="7" xfId="1" applyNumberFormat="1" applyFont="1" applyFill="1" applyBorder="1" applyAlignment="1">
      <alignment horizontal="left"/>
    </xf>
    <xf numFmtId="167" fontId="23" fillId="2" borderId="17" xfId="1" applyNumberFormat="1" applyFont="1" applyFill="1" applyBorder="1" applyAlignment="1">
      <alignment horizontal="left"/>
    </xf>
    <xf numFmtId="166" fontId="23" fillId="2" borderId="2" xfId="1" applyNumberFormat="1" applyFont="1" applyFill="1" applyBorder="1" applyAlignment="1">
      <alignment horizontal="center"/>
    </xf>
    <xf numFmtId="0" fontId="20" fillId="2" borderId="3" xfId="1" applyFont="1" applyFill="1" applyBorder="1" applyAlignment="1">
      <alignment horizontal="center" wrapText="1"/>
    </xf>
    <xf numFmtId="0" fontId="20" fillId="2" borderId="2" xfId="1" applyFont="1" applyFill="1" applyBorder="1" applyAlignment="1">
      <alignment horizontal="center" wrapText="1"/>
    </xf>
    <xf numFmtId="0" fontId="20" fillId="2" borderId="17" xfId="1" applyFont="1" applyFill="1" applyBorder="1" applyAlignment="1">
      <alignment horizontal="center" wrapText="1"/>
    </xf>
    <xf numFmtId="166" fontId="20" fillId="2" borderId="7" xfId="1" applyNumberFormat="1" applyFont="1" applyFill="1" applyBorder="1" applyAlignment="1">
      <alignment horizontal="left"/>
    </xf>
    <xf numFmtId="166" fontId="20" fillId="2" borderId="17" xfId="1" applyNumberFormat="1" applyFont="1" applyFill="1" applyBorder="1" applyAlignment="1">
      <alignment horizontal="left"/>
    </xf>
    <xf numFmtId="166" fontId="20" fillId="2" borderId="14" xfId="1" applyNumberFormat="1" applyFont="1" applyFill="1" applyBorder="1" applyAlignment="1">
      <alignment horizontal="center"/>
    </xf>
    <xf numFmtId="166" fontId="20" fillId="2" borderId="6" xfId="1" applyNumberFormat="1" applyFont="1" applyFill="1" applyBorder="1" applyAlignment="1">
      <alignment horizontal="center"/>
    </xf>
    <xf numFmtId="167" fontId="20" fillId="2" borderId="6" xfId="1" applyNumberFormat="1" applyFont="1" applyFill="1" applyBorder="1" applyAlignment="1">
      <alignment horizontal="left"/>
    </xf>
    <xf numFmtId="167" fontId="20" fillId="2" borderId="14" xfId="1" applyNumberFormat="1" applyFont="1" applyFill="1" applyBorder="1" applyAlignment="1">
      <alignment horizontal="left"/>
    </xf>
    <xf numFmtId="0" fontId="20" fillId="2" borderId="14" xfId="1" applyFont="1" applyFill="1" applyBorder="1" applyAlignment="1">
      <alignment wrapText="1"/>
    </xf>
    <xf numFmtId="0" fontId="20" fillId="2" borderId="6" xfId="1" applyFont="1" applyFill="1" applyBorder="1" applyAlignment="1">
      <alignment horizontal="center" wrapText="1"/>
    </xf>
    <xf numFmtId="0" fontId="20" fillId="2" borderId="10" xfId="1" applyFont="1" applyFill="1" applyBorder="1" applyAlignment="1">
      <alignment horizontal="center" wrapText="1"/>
    </xf>
    <xf numFmtId="188" fontId="20" fillId="2" borderId="2" xfId="1" applyNumberFormat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 wrapText="1"/>
    </xf>
    <xf numFmtId="166" fontId="23" fillId="2" borderId="1" xfId="1" applyNumberFormat="1" applyFont="1" applyFill="1" applyBorder="1" applyAlignment="1">
      <alignment horizontal="center"/>
    </xf>
    <xf numFmtId="167" fontId="23" fillId="2" borderId="1" xfId="1" applyNumberFormat="1" applyFont="1" applyFill="1" applyBorder="1" applyAlignment="1">
      <alignment horizontal="left"/>
    </xf>
    <xf numFmtId="167" fontId="23" fillId="2" borderId="10" xfId="1" applyNumberFormat="1" applyFont="1" applyFill="1" applyBorder="1" applyAlignment="1">
      <alignment horizontal="left"/>
    </xf>
    <xf numFmtId="166" fontId="23" fillId="2" borderId="10" xfId="1" applyNumberFormat="1" applyFont="1" applyFill="1" applyBorder="1" applyAlignment="1">
      <alignment horizontal="center"/>
    </xf>
    <xf numFmtId="0" fontId="20" fillId="2" borderId="14" xfId="1" applyFont="1" applyFill="1" applyBorder="1" applyAlignment="1">
      <alignment horizontal="center" wrapText="1"/>
    </xf>
    <xf numFmtId="166" fontId="20" fillId="2" borderId="14" xfId="1" applyNumberFormat="1" applyFont="1" applyFill="1" applyBorder="1" applyAlignment="1">
      <alignment horizontal="left"/>
    </xf>
    <xf numFmtId="0" fontId="23" fillId="2" borderId="22" xfId="1" applyFont="1" applyFill="1" applyBorder="1" applyAlignment="1">
      <alignment wrapText="1"/>
    </xf>
    <xf numFmtId="0" fontId="21" fillId="2" borderId="42" xfId="1" applyFont="1" applyFill="1" applyBorder="1" applyAlignment="1">
      <alignment horizontal="left"/>
    </xf>
    <xf numFmtId="166" fontId="23" fillId="2" borderId="22" xfId="1" applyNumberFormat="1" applyFont="1" applyFill="1" applyBorder="1" applyAlignment="1">
      <alignment horizontal="center"/>
    </xf>
    <xf numFmtId="167" fontId="23" fillId="2" borderId="22" xfId="1" applyNumberFormat="1" applyFont="1" applyFill="1" applyBorder="1" applyAlignment="1">
      <alignment horizontal="left"/>
    </xf>
    <xf numFmtId="166" fontId="23" fillId="2" borderId="39" xfId="1" applyNumberFormat="1" applyFont="1" applyFill="1" applyBorder="1" applyAlignment="1">
      <alignment horizontal="center"/>
    </xf>
    <xf numFmtId="167" fontId="23" fillId="2" borderId="39" xfId="1" applyNumberFormat="1" applyFont="1" applyFill="1" applyBorder="1" applyAlignment="1">
      <alignment horizontal="left"/>
    </xf>
    <xf numFmtId="0" fontId="20" fillId="2" borderId="2" xfId="1" applyFont="1" applyFill="1" applyBorder="1" applyAlignment="1">
      <alignment wrapText="1"/>
    </xf>
    <xf numFmtId="0" fontId="27" fillId="2" borderId="1" xfId="1" applyFont="1" applyFill="1" applyBorder="1" applyAlignment="1">
      <alignment wrapText="1"/>
    </xf>
    <xf numFmtId="0" fontId="28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70" fontId="1" fillId="2" borderId="2" xfId="0" applyNumberFormat="1" applyFont="1" applyFill="1" applyBorder="1" applyAlignment="1"/>
    <xf numFmtId="165" fontId="1" fillId="2" borderId="2" xfId="0" applyNumberFormat="1" applyFont="1" applyFill="1" applyBorder="1" applyAlignment="1"/>
    <xf numFmtId="186" fontId="1" fillId="2" borderId="2" xfId="0" applyNumberFormat="1" applyFont="1" applyFill="1" applyBorder="1" applyAlignment="1"/>
    <xf numFmtId="170" fontId="12" fillId="2" borderId="2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86" fontId="2" fillId="2" borderId="2" xfId="0" applyNumberFormat="1" applyFont="1" applyFill="1" applyBorder="1" applyAlignment="1"/>
    <xf numFmtId="180" fontId="2" fillId="2" borderId="1" xfId="0" applyNumberFormat="1" applyFont="1" applyFill="1" applyBorder="1" applyAlignment="1">
      <alignment horizontal="left"/>
    </xf>
    <xf numFmtId="170" fontId="2" fillId="2" borderId="2" xfId="0" applyNumberFormat="1" applyFont="1" applyFill="1" applyBorder="1" applyAlignment="1"/>
    <xf numFmtId="180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/>
    <xf numFmtId="165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80" fontId="1" fillId="2" borderId="2" xfId="0" applyNumberFormat="1" applyFont="1" applyFill="1" applyBorder="1" applyAlignment="1">
      <alignment horizontal="left"/>
    </xf>
    <xf numFmtId="165" fontId="1" fillId="2" borderId="3" xfId="0" applyNumberFormat="1" applyFont="1" applyFill="1" applyBorder="1" applyAlignment="1"/>
    <xf numFmtId="180" fontId="1" fillId="2" borderId="15" xfId="0" applyNumberFormat="1" applyFont="1" applyFill="1" applyBorder="1" applyAlignment="1">
      <alignment horizontal="left"/>
    </xf>
    <xf numFmtId="165" fontId="20" fillId="2" borderId="2" xfId="0" applyNumberFormat="1" applyFont="1" applyFill="1" applyBorder="1" applyAlignment="1"/>
    <xf numFmtId="180" fontId="20" fillId="2" borderId="2" xfId="0" applyNumberFormat="1" applyFont="1" applyFill="1" applyBorder="1" applyAlignment="1">
      <alignment horizontal="left"/>
    </xf>
    <xf numFmtId="180" fontId="20" fillId="2" borderId="1" xfId="0" applyNumberFormat="1" applyFont="1" applyFill="1" applyBorder="1" applyAlignment="1">
      <alignment horizontal="left"/>
    </xf>
    <xf numFmtId="165" fontId="20" fillId="2" borderId="3" xfId="0" applyNumberFormat="1" applyFont="1" applyFill="1" applyBorder="1" applyAlignment="1"/>
    <xf numFmtId="180" fontId="20" fillId="2" borderId="15" xfId="0" applyNumberFormat="1" applyFont="1" applyFill="1" applyBorder="1" applyAlignment="1">
      <alignment horizontal="left"/>
    </xf>
    <xf numFmtId="165" fontId="12" fillId="2" borderId="2" xfId="0" applyNumberFormat="1" applyFont="1" applyFill="1" applyBorder="1" applyAlignment="1"/>
    <xf numFmtId="165" fontId="12" fillId="2" borderId="3" xfId="0" applyNumberFormat="1" applyFont="1" applyFill="1" applyBorder="1" applyAlignment="1"/>
    <xf numFmtId="165" fontId="2" fillId="2" borderId="2" xfId="0" applyNumberFormat="1" applyFont="1" applyFill="1" applyBorder="1" applyAlignment="1"/>
    <xf numFmtId="180" fontId="1" fillId="2" borderId="3" xfId="0" applyNumberFormat="1" applyFont="1" applyFill="1" applyBorder="1" applyAlignment="1"/>
    <xf numFmtId="165" fontId="2" fillId="2" borderId="7" xfId="0" applyNumberFormat="1" applyFont="1" applyFill="1" applyBorder="1" applyAlignment="1"/>
    <xf numFmtId="165" fontId="2" fillId="2" borderId="17" xfId="0" applyNumberFormat="1" applyFont="1" applyFill="1" applyBorder="1" applyAlignment="1"/>
    <xf numFmtId="187" fontId="1" fillId="2" borderId="2" xfId="0" applyNumberFormat="1" applyFont="1" applyFill="1" applyBorder="1" applyAlignment="1"/>
    <xf numFmtId="165" fontId="2" fillId="2" borderId="3" xfId="0" applyNumberFormat="1" applyFont="1" applyFill="1" applyBorder="1" applyAlignment="1"/>
    <xf numFmtId="186" fontId="1" fillId="2" borderId="1" xfId="0" applyNumberFormat="1" applyFont="1" applyFill="1" applyBorder="1" applyAlignment="1"/>
    <xf numFmtId="186" fontId="12" fillId="2" borderId="2" xfId="0" applyNumberFormat="1" applyFont="1" applyFill="1" applyBorder="1" applyAlignment="1"/>
    <xf numFmtId="165" fontId="2" fillId="2" borderId="12" xfId="0" applyNumberFormat="1" applyFont="1" applyFill="1" applyBorder="1" applyAlignment="1"/>
    <xf numFmtId="180" fontId="2" fillId="2" borderId="3" xfId="0" applyNumberFormat="1" applyFont="1" applyFill="1" applyBorder="1" applyAlignment="1"/>
    <xf numFmtId="165" fontId="2" fillId="2" borderId="11" xfId="0" applyNumberFormat="1" applyFont="1" applyFill="1" applyBorder="1" applyAlignment="1"/>
    <xf numFmtId="170" fontId="1" fillId="2" borderId="17" xfId="0" applyNumberFormat="1" applyFont="1" applyFill="1" applyBorder="1" applyAlignment="1"/>
    <xf numFmtId="165" fontId="1" fillId="2" borderId="17" xfId="0" applyNumberFormat="1" applyFont="1" applyFill="1" applyBorder="1" applyAlignment="1"/>
    <xf numFmtId="186" fontId="1" fillId="2" borderId="17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165" fontId="2" fillId="2" borderId="10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186" fontId="2" fillId="2" borderId="14" xfId="0" applyNumberFormat="1" applyFont="1" applyFill="1" applyBorder="1" applyAlignment="1"/>
    <xf numFmtId="186" fontId="2" fillId="2" borderId="6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1" xfId="0" applyFont="1" applyFill="1" applyBorder="1" applyAlignment="1">
      <alignment wrapText="1"/>
    </xf>
    <xf numFmtId="0" fontId="1" fillId="2" borderId="41" xfId="0" applyFont="1" applyFill="1" applyBorder="1" applyAlignment="1">
      <alignment horizontal="left"/>
    </xf>
    <xf numFmtId="165" fontId="2" fillId="2" borderId="40" xfId="0" applyNumberFormat="1" applyFont="1" applyFill="1" applyBorder="1" applyAlignment="1"/>
    <xf numFmtId="180" fontId="2" fillId="2" borderId="41" xfId="0" applyNumberFormat="1" applyFont="1" applyFill="1" applyBorder="1" applyAlignment="1"/>
    <xf numFmtId="165" fontId="2" fillId="2" borderId="41" xfId="0" applyNumberFormat="1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5" fontId="1" fillId="2" borderId="10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wrapText="1"/>
    </xf>
    <xf numFmtId="0" fontId="0" fillId="2" borderId="0" xfId="0" applyFill="1" applyAlignment="1">
      <alignment wrapText="1"/>
    </xf>
    <xf numFmtId="165" fontId="1" fillId="2" borderId="6" xfId="0" applyNumberFormat="1" applyFont="1" applyFill="1" applyBorder="1" applyAlignment="1">
      <alignment horizontal="left"/>
    </xf>
    <xf numFmtId="165" fontId="1" fillId="2" borderId="14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165" fontId="1" fillId="2" borderId="4" xfId="0" applyNumberFormat="1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wrapText="1"/>
    </xf>
    <xf numFmtId="165" fontId="1" fillId="2" borderId="3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180" fontId="1" fillId="2" borderId="3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wrapText="1"/>
    </xf>
    <xf numFmtId="165" fontId="12" fillId="2" borderId="17" xfId="0" applyNumberFormat="1" applyFont="1" applyFill="1" applyBorder="1" applyAlignment="1"/>
    <xf numFmtId="180" fontId="1" fillId="2" borderId="7" xfId="0" applyNumberFormat="1" applyFont="1" applyFill="1" applyBorder="1" applyAlignment="1">
      <alignment horizontal="left"/>
    </xf>
    <xf numFmtId="165" fontId="12" fillId="2" borderId="7" xfId="0" applyNumberFormat="1" applyFont="1" applyFill="1" applyBorder="1" applyAlignment="1"/>
    <xf numFmtId="180" fontId="1" fillId="2" borderId="7" xfId="0" applyNumberFormat="1" applyFont="1" applyFill="1" applyBorder="1" applyAlignment="1"/>
    <xf numFmtId="186" fontId="1" fillId="2" borderId="0" xfId="0" applyNumberFormat="1" applyFont="1" applyFill="1" applyAlignment="1"/>
    <xf numFmtId="180" fontId="1" fillId="2" borderId="4" xfId="0" applyNumberFormat="1" applyFont="1" applyFill="1" applyBorder="1" applyAlignment="1">
      <alignment horizontal="left"/>
    </xf>
    <xf numFmtId="165" fontId="1" fillId="2" borderId="7" xfId="0" applyNumberFormat="1" applyFont="1" applyFill="1" applyBorder="1" applyAlignment="1"/>
    <xf numFmtId="0" fontId="1" fillId="2" borderId="6" xfId="0" applyFont="1" applyFill="1" applyBorder="1" applyAlignment="1">
      <alignment wrapText="1"/>
    </xf>
    <xf numFmtId="165" fontId="1" fillId="2" borderId="14" xfId="0" applyNumberFormat="1" applyFont="1" applyFill="1" applyBorder="1" applyAlignment="1"/>
    <xf numFmtId="180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 applyAlignment="1"/>
    <xf numFmtId="180" fontId="1" fillId="2" borderId="17" xfId="0" applyNumberFormat="1" applyFont="1" applyFill="1" applyBorder="1" applyAlignment="1">
      <alignment horizontal="left"/>
    </xf>
    <xf numFmtId="180" fontId="1" fillId="2" borderId="8" xfId="0" applyNumberFormat="1" applyFont="1" applyFill="1" applyBorder="1" applyAlignment="1">
      <alignment horizontal="left"/>
    </xf>
    <xf numFmtId="165" fontId="29" fillId="2" borderId="2" xfId="0" applyNumberFormat="1" applyFont="1" applyFill="1" applyBorder="1" applyAlignment="1"/>
    <xf numFmtId="165" fontId="2" fillId="2" borderId="39" xfId="0" applyNumberFormat="1" applyFont="1" applyFill="1" applyBorder="1" applyAlignment="1"/>
    <xf numFmtId="180" fontId="1" fillId="2" borderId="22" xfId="0" applyNumberFormat="1" applyFont="1" applyFill="1" applyBorder="1" applyAlignment="1"/>
    <xf numFmtId="165" fontId="2" fillId="2" borderId="22" xfId="0" applyNumberFormat="1" applyFont="1" applyFill="1" applyBorder="1" applyAlignment="1"/>
    <xf numFmtId="180" fontId="2" fillId="2" borderId="6" xfId="0" applyNumberFormat="1" applyFont="1" applyFill="1" applyBorder="1" applyAlignment="1"/>
    <xf numFmtId="180" fontId="2" fillId="2" borderId="14" xfId="0" applyNumberFormat="1" applyFont="1" applyFill="1" applyBorder="1" applyAlignment="1"/>
    <xf numFmtId="180" fontId="2" fillId="2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165" fontId="12" fillId="2" borderId="1" xfId="0" applyNumberFormat="1" applyFont="1" applyFill="1" applyBorder="1" applyAlignment="1"/>
    <xf numFmtId="165" fontId="12" fillId="2" borderId="10" xfId="0" applyNumberFormat="1" applyFont="1" applyFill="1" applyBorder="1" applyAlignment="1"/>
    <xf numFmtId="0" fontId="2" fillId="2" borderId="22" xfId="0" applyFont="1" applyFill="1" applyBorder="1" applyAlignment="1">
      <alignment wrapText="1"/>
    </xf>
    <xf numFmtId="0" fontId="1" fillId="2" borderId="22" xfId="0" applyFont="1" applyFill="1" applyBorder="1" applyAlignment="1">
      <alignment horizontal="left"/>
    </xf>
    <xf numFmtId="180" fontId="2" fillId="2" borderId="22" xfId="0" applyNumberFormat="1" applyFont="1" applyFill="1" applyBorder="1" applyAlignment="1"/>
    <xf numFmtId="0" fontId="1" fillId="2" borderId="1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4" fontId="2" fillId="2" borderId="38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left"/>
    </xf>
    <xf numFmtId="179" fontId="1" fillId="2" borderId="3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85" fontId="2" fillId="2" borderId="34" xfId="0" applyNumberFormat="1" applyFont="1" applyFill="1" applyBorder="1" applyAlignment="1"/>
    <xf numFmtId="185" fontId="2" fillId="2" borderId="7" xfId="0" applyNumberFormat="1" applyFont="1" applyFill="1" applyBorder="1" applyAlignment="1"/>
    <xf numFmtId="185" fontId="2" fillId="2" borderId="17" xfId="0" applyNumberFormat="1" applyFont="1" applyFill="1" applyBorder="1" applyAlignment="1"/>
    <xf numFmtId="179" fontId="2" fillId="2" borderId="15" xfId="0" applyNumberFormat="1" applyFont="1" applyFill="1" applyBorder="1" applyAlignment="1"/>
    <xf numFmtId="185" fontId="2" fillId="2" borderId="2" xfId="0" applyNumberFormat="1" applyFont="1" applyFill="1" applyBorder="1" applyAlignment="1"/>
    <xf numFmtId="179" fontId="2" fillId="2" borderId="1" xfId="0" applyNumberFormat="1" applyFont="1" applyFill="1" applyBorder="1" applyAlignment="1"/>
    <xf numFmtId="185" fontId="2" fillId="2" borderId="30" xfId="0" applyNumberFormat="1" applyFont="1" applyFill="1" applyBorder="1" applyAlignment="1"/>
    <xf numFmtId="185" fontId="2" fillId="2" borderId="31" xfId="0" applyNumberFormat="1" applyFont="1" applyFill="1" applyBorder="1" applyAlignment="1"/>
    <xf numFmtId="185" fontId="2" fillId="2" borderId="1" xfId="0" applyNumberFormat="1" applyFont="1" applyFill="1" applyBorder="1" applyAlignment="1"/>
    <xf numFmtId="0" fontId="1" fillId="2" borderId="34" xfId="0" applyFont="1" applyFill="1" applyBorder="1" applyAlignment="1"/>
    <xf numFmtId="0" fontId="1" fillId="2" borderId="7" xfId="0" applyFont="1" applyFill="1" applyBorder="1" applyAlignment="1"/>
    <xf numFmtId="0" fontId="1" fillId="2" borderId="17" xfId="0" applyFont="1" applyFill="1" applyBorder="1" applyAlignment="1"/>
    <xf numFmtId="0" fontId="1" fillId="2" borderId="15" xfId="0" applyFont="1" applyFill="1" applyBorder="1" applyAlignment="1"/>
    <xf numFmtId="0" fontId="1" fillId="2" borderId="1" xfId="0" applyFont="1" applyFill="1" applyBorder="1" applyAlignment="1"/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32" xfId="0" applyFont="1" applyFill="1" applyBorder="1" applyAlignment="1">
      <alignment wrapText="1"/>
    </xf>
    <xf numFmtId="179" fontId="1" fillId="2" borderId="34" xfId="0" applyNumberFormat="1" applyFont="1" applyFill="1" applyBorder="1" applyAlignment="1"/>
    <xf numFmtId="179" fontId="1" fillId="2" borderId="17" xfId="0" applyNumberFormat="1" applyFont="1" applyFill="1" applyBorder="1" applyAlignment="1"/>
    <xf numFmtId="179" fontId="1" fillId="2" borderId="2" xfId="0" applyNumberFormat="1" applyFont="1" applyFill="1" applyBorder="1" applyAlignment="1"/>
    <xf numFmtId="179" fontId="1" fillId="2" borderId="32" xfId="0" applyNumberFormat="1" applyFont="1" applyFill="1" applyBorder="1" applyAlignment="1"/>
    <xf numFmtId="179" fontId="1" fillId="2" borderId="31" xfId="0" applyNumberFormat="1" applyFont="1" applyFill="1" applyBorder="1" applyAlignment="1"/>
    <xf numFmtId="179" fontId="1" fillId="2" borderId="1" xfId="0" applyNumberFormat="1" applyFont="1" applyFill="1" applyBorder="1" applyAlignment="1"/>
    <xf numFmtId="179" fontId="1" fillId="2" borderId="30" xfId="0" applyNumberFormat="1" applyFont="1" applyFill="1" applyBorder="1" applyAlignment="1"/>
    <xf numFmtId="179" fontId="1" fillId="2" borderId="27" xfId="0" applyNumberFormat="1" applyFont="1" applyFill="1" applyBorder="1" applyAlignment="1"/>
    <xf numFmtId="179" fontId="1" fillId="2" borderId="3" xfId="0" applyNumberFormat="1" applyFont="1" applyFill="1" applyBorder="1" applyAlignment="1"/>
    <xf numFmtId="0" fontId="1" fillId="2" borderId="27" xfId="0" applyFont="1" applyFill="1" applyBorder="1" applyAlignment="1">
      <alignment horizontal="left"/>
    </xf>
    <xf numFmtId="0" fontId="1" fillId="2" borderId="10" xfId="0" applyFont="1" applyFill="1" applyBorder="1" applyAlignment="1"/>
    <xf numFmtId="179" fontId="1" fillId="2" borderId="10" xfId="0" applyNumberFormat="1" applyFont="1" applyFill="1" applyBorder="1" applyAlignment="1"/>
    <xf numFmtId="0" fontId="1" fillId="2" borderId="33" xfId="0" applyFont="1" applyFill="1" applyBorder="1" applyAlignment="1"/>
    <xf numFmtId="0" fontId="1" fillId="2" borderId="6" xfId="0" applyFont="1" applyFill="1" applyBorder="1" applyAlignment="1"/>
    <xf numFmtId="0" fontId="1" fillId="2" borderId="14" xfId="0" applyFont="1" applyFill="1" applyBorder="1" applyAlignment="1"/>
    <xf numFmtId="185" fontId="2" fillId="2" borderId="26" xfId="0" applyNumberFormat="1" applyFont="1" applyFill="1" applyBorder="1" applyAlignment="1"/>
    <xf numFmtId="179" fontId="2" fillId="2" borderId="25" xfId="0" applyNumberFormat="1" applyFont="1" applyFill="1" applyBorder="1" applyAlignment="1"/>
    <xf numFmtId="185" fontId="2" fillId="2" borderId="28" xfId="0" applyNumberFormat="1" applyFont="1" applyFill="1" applyBorder="1" applyAlignment="1"/>
    <xf numFmtId="179" fontId="2" fillId="2" borderId="29" xfId="0" applyNumberFormat="1" applyFont="1" applyFill="1" applyBorder="1" applyAlignment="1"/>
    <xf numFmtId="185" fontId="2" fillId="2" borderId="24" xfId="0" applyNumberFormat="1" applyFont="1" applyFill="1" applyBorder="1" applyAlignment="1"/>
    <xf numFmtId="185" fontId="2" fillId="2" borderId="25" xfId="0" applyNumberFormat="1" applyFont="1" applyFill="1" applyBorder="1" applyAlignment="1"/>
    <xf numFmtId="0" fontId="1" fillId="2" borderId="23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84" fontId="15" fillId="2" borderId="1" xfId="0" applyNumberFormat="1" applyFont="1" applyFill="1" applyBorder="1" applyAlignment="1">
      <alignment horizontal="center"/>
    </xf>
    <xf numFmtId="184" fontId="15" fillId="2" borderId="3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/>
    </xf>
    <xf numFmtId="182" fontId="1" fillId="2" borderId="2" xfId="0" applyNumberFormat="1" applyFont="1" applyFill="1" applyBorder="1" applyAlignment="1"/>
    <xf numFmtId="180" fontId="4" fillId="2" borderId="10" xfId="0" applyNumberFormat="1" applyFont="1" applyFill="1" applyBorder="1" applyAlignment="1"/>
    <xf numFmtId="182" fontId="1" fillId="2" borderId="10" xfId="0" applyNumberFormat="1" applyFont="1" applyFill="1" applyBorder="1" applyAlignment="1"/>
    <xf numFmtId="182" fontId="1" fillId="2" borderId="2" xfId="0" applyNumberFormat="1" applyFont="1" applyFill="1" applyBorder="1" applyAlignment="1">
      <alignment horizontal="left"/>
    </xf>
    <xf numFmtId="180" fontId="1" fillId="2" borderId="10" xfId="0" applyNumberFormat="1" applyFont="1" applyFill="1" applyBorder="1" applyAlignment="1"/>
    <xf numFmtId="183" fontId="1" fillId="2" borderId="1" xfId="0" applyNumberFormat="1" applyFont="1" applyFill="1" applyBorder="1" applyAlignment="1">
      <alignment horizontal="left"/>
    </xf>
    <xf numFmtId="180" fontId="1" fillId="2" borderId="10" xfId="0" applyNumberFormat="1" applyFont="1" applyFill="1" applyBorder="1" applyAlignment="1">
      <alignment horizontal="left"/>
    </xf>
    <xf numFmtId="180" fontId="1" fillId="2" borderId="2" xfId="0" applyNumberFormat="1" applyFont="1" applyFill="1" applyBorder="1" applyAlignment="1"/>
    <xf numFmtId="0" fontId="2" fillId="2" borderId="1" xfId="0" applyFont="1" applyFill="1" applyBorder="1" applyAlignment="1">
      <alignment wrapText="1" indent="1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 indent="1"/>
    </xf>
    <xf numFmtId="0" fontId="2" fillId="2" borderId="3" xfId="0" applyFont="1" applyFill="1" applyBorder="1" applyAlignment="1">
      <alignment horizontal="left"/>
    </xf>
    <xf numFmtId="180" fontId="1" fillId="2" borderId="12" xfId="0" applyNumberFormat="1" applyFont="1" applyFill="1" applyBorder="1" applyAlignment="1"/>
    <xf numFmtId="180" fontId="1" fillId="2" borderId="14" xfId="0" applyNumberFormat="1" applyFont="1" applyFill="1" applyBorder="1" applyAlignment="1"/>
    <xf numFmtId="180" fontId="1" fillId="2" borderId="17" xfId="0" applyNumberFormat="1" applyFont="1" applyFill="1" applyBorder="1" applyAlignment="1"/>
    <xf numFmtId="179" fontId="1" fillId="2" borderId="2" xfId="0" applyNumberFormat="1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183" fontId="1" fillId="2" borderId="2" xfId="0" applyNumberFormat="1" applyFont="1" applyFill="1" applyBorder="1" applyAlignment="1">
      <alignment horizontal="left"/>
    </xf>
    <xf numFmtId="182" fontId="1" fillId="2" borderId="10" xfId="0" applyNumberFormat="1" applyFont="1" applyFill="1" applyBorder="1" applyAlignment="1">
      <alignment horizontal="left"/>
    </xf>
    <xf numFmtId="181" fontId="20" fillId="2" borderId="4" xfId="0" applyNumberFormat="1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84" fontId="15" fillId="2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/>
    <xf numFmtId="180" fontId="1" fillId="2" borderId="1" xfId="0" applyNumberFormat="1" applyFont="1" applyFill="1" applyBorder="1" applyAlignment="1"/>
    <xf numFmtId="180" fontId="1" fillId="2" borderId="6" xfId="0" applyNumberFormat="1" applyFont="1" applyFill="1" applyBorder="1" applyAlignment="1"/>
    <xf numFmtId="0" fontId="1" fillId="2" borderId="1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/>
    <xf numFmtId="178" fontId="1" fillId="2" borderId="2" xfId="0" applyNumberFormat="1" applyFont="1" applyFill="1" applyBorder="1" applyAlignment="1">
      <alignment horizontal="left"/>
    </xf>
    <xf numFmtId="178" fontId="2" fillId="2" borderId="2" xfId="0" applyNumberFormat="1" applyFont="1" applyFill="1" applyBorder="1" applyAlignment="1">
      <alignment horizontal="left"/>
    </xf>
    <xf numFmtId="178" fontId="1" fillId="2" borderId="6" xfId="0" applyNumberFormat="1" applyFont="1" applyFill="1" applyBorder="1" applyAlignment="1">
      <alignment horizontal="left"/>
    </xf>
    <xf numFmtId="178" fontId="1" fillId="2" borderId="14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181" fontId="1" fillId="2" borderId="10" xfId="0" applyNumberFormat="1" applyFont="1" applyFill="1" applyBorder="1" applyAlignment="1"/>
    <xf numFmtId="181" fontId="1" fillId="2" borderId="1" xfId="0" applyNumberFormat="1" applyFont="1" applyFill="1" applyBorder="1" applyAlignment="1"/>
    <xf numFmtId="181" fontId="1" fillId="2" borderId="2" xfId="0" applyNumberFormat="1" applyFont="1" applyFill="1" applyBorder="1" applyAlignment="1"/>
    <xf numFmtId="181" fontId="20" fillId="2" borderId="1" xfId="0" applyNumberFormat="1" applyFont="1" applyFill="1" applyBorder="1" applyAlignment="1"/>
    <xf numFmtId="178" fontId="1" fillId="2" borderId="3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left"/>
    </xf>
    <xf numFmtId="164" fontId="4" fillId="2" borderId="9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wrapText="1"/>
    </xf>
    <xf numFmtId="165" fontId="7" fillId="2" borderId="2" xfId="0" applyNumberFormat="1" applyFont="1" applyFill="1" applyBorder="1" applyAlignment="1"/>
    <xf numFmtId="166" fontId="7" fillId="2" borderId="2" xfId="0" applyNumberFormat="1" applyFont="1" applyFill="1" applyBorder="1" applyAlignment="1"/>
    <xf numFmtId="167" fontId="1" fillId="2" borderId="1" xfId="0" applyNumberFormat="1" applyFont="1" applyFill="1" applyBorder="1" applyAlignment="1">
      <alignment horizontal="left"/>
    </xf>
    <xf numFmtId="165" fontId="7" fillId="2" borderId="12" xfId="0" applyNumberFormat="1" applyFont="1" applyFill="1" applyBorder="1" applyAlignment="1"/>
    <xf numFmtId="165" fontId="7" fillId="2" borderId="13" xfId="0" applyNumberFormat="1" applyFont="1" applyFill="1" applyBorder="1" applyAlignment="1"/>
    <xf numFmtId="165" fontId="7" fillId="2" borderId="14" xfId="0" applyNumberFormat="1" applyFont="1" applyFill="1" applyBorder="1" applyAlignment="1"/>
    <xf numFmtId="167" fontId="8" fillId="2" borderId="2" xfId="0" applyNumberFormat="1" applyFont="1" applyFill="1" applyBorder="1" applyAlignment="1"/>
    <xf numFmtId="0" fontId="9" fillId="2" borderId="1" xfId="0" applyFont="1" applyFill="1" applyBorder="1" applyAlignment="1">
      <alignment horizontal="left"/>
    </xf>
    <xf numFmtId="168" fontId="1" fillId="2" borderId="1" xfId="0" applyNumberFormat="1" applyFont="1" applyFill="1" applyBorder="1" applyAlignment="1"/>
    <xf numFmtId="167" fontId="7" fillId="2" borderId="0" xfId="0" applyNumberFormat="1" applyFont="1" applyFill="1" applyAlignment="1"/>
    <xf numFmtId="168" fontId="1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9" fontId="1" fillId="2" borderId="1" xfId="0" applyNumberFormat="1" applyFont="1" applyFill="1" applyBorder="1" applyAlignment="1">
      <alignment horizontal="left"/>
    </xf>
    <xf numFmtId="169" fontId="1" fillId="2" borderId="10" xfId="0" applyNumberFormat="1" applyFont="1" applyFill="1" applyBorder="1" applyAlignment="1">
      <alignment horizontal="left"/>
    </xf>
    <xf numFmtId="169" fontId="7" fillId="2" borderId="3" xfId="0" applyNumberFormat="1" applyFont="1" applyFill="1" applyBorder="1" applyAlignment="1"/>
    <xf numFmtId="0" fontId="1" fillId="2" borderId="2" xfId="0" applyFont="1" applyFill="1" applyBorder="1" applyAlignment="1">
      <alignment horizontal="right" wrapText="1"/>
    </xf>
    <xf numFmtId="169" fontId="7" fillId="2" borderId="5" xfId="0" applyNumberFormat="1" applyFont="1" applyFill="1" applyBorder="1" applyAlignment="1"/>
    <xf numFmtId="169" fontId="7" fillId="2" borderId="2" xfId="0" applyNumberFormat="1" applyFont="1" applyFill="1" applyBorder="1" applyAlignment="1"/>
    <xf numFmtId="170" fontId="7" fillId="2" borderId="2" xfId="0" applyNumberFormat="1" applyFont="1" applyFill="1" applyBorder="1" applyAlignment="1"/>
    <xf numFmtId="170" fontId="7" fillId="2" borderId="11" xfId="0" applyNumberFormat="1" applyFont="1" applyFill="1" applyBorder="1" applyAlignment="1"/>
    <xf numFmtId="165" fontId="7" fillId="2" borderId="11" xfId="0" applyNumberFormat="1" applyFont="1" applyFill="1" applyBorder="1" applyAlignment="1"/>
    <xf numFmtId="166" fontId="1" fillId="2" borderId="2" xfId="0" applyNumberFormat="1" applyFont="1" applyFill="1" applyBorder="1" applyAlignment="1">
      <alignment horizontal="left"/>
    </xf>
    <xf numFmtId="165" fontId="7" fillId="2" borderId="6" xfId="0" applyNumberFormat="1" applyFont="1" applyFill="1" applyBorder="1" applyAlignment="1"/>
    <xf numFmtId="166" fontId="1" fillId="2" borderId="10" xfId="0" applyNumberFormat="1" applyFont="1" applyFill="1" applyBorder="1" applyAlignment="1">
      <alignment horizontal="left"/>
    </xf>
    <xf numFmtId="165" fontId="7" fillId="2" borderId="1" xfId="0" applyNumberFormat="1" applyFont="1" applyFill="1" applyBorder="1" applyAlignment="1"/>
    <xf numFmtId="165" fontId="7" fillId="2" borderId="10" xfId="0" applyNumberFormat="1" applyFont="1" applyFill="1" applyBorder="1" applyAlignment="1"/>
    <xf numFmtId="169" fontId="1" fillId="2" borderId="2" xfId="0" applyNumberFormat="1" applyFont="1" applyFill="1" applyBorder="1" applyAlignment="1">
      <alignment horizontal="left"/>
    </xf>
    <xf numFmtId="170" fontId="7" fillId="2" borderId="0" xfId="0" applyNumberFormat="1" applyFont="1" applyFill="1" applyAlignment="1"/>
    <xf numFmtId="0" fontId="9" fillId="2" borderId="1" xfId="0" applyFont="1" applyFill="1" applyBorder="1" applyAlignment="1">
      <alignment wrapText="1"/>
    </xf>
    <xf numFmtId="166" fontId="9" fillId="2" borderId="2" xfId="0" applyNumberFormat="1" applyFont="1" applyFill="1" applyBorder="1" applyAlignment="1">
      <alignment horizontal="left"/>
    </xf>
    <xf numFmtId="167" fontId="1" fillId="2" borderId="10" xfId="0" applyNumberFormat="1" applyFont="1" applyFill="1" applyBorder="1" applyAlignment="1">
      <alignment horizontal="left"/>
    </xf>
    <xf numFmtId="171" fontId="7" fillId="2" borderId="2" xfId="0" applyNumberFormat="1" applyFont="1" applyFill="1" applyBorder="1" applyAlignment="1"/>
    <xf numFmtId="172" fontId="7" fillId="2" borderId="2" xfId="0" applyNumberFormat="1" applyFont="1" applyFill="1" applyBorder="1" applyAlignment="1"/>
    <xf numFmtId="172" fontId="7" fillId="2" borderId="1" xfId="0" applyNumberFormat="1" applyFont="1" applyFill="1" applyBorder="1" applyAlignment="1"/>
    <xf numFmtId="172" fontId="7" fillId="2" borderId="10" xfId="0" applyNumberFormat="1" applyFont="1" applyFill="1" applyBorder="1" applyAlignment="1"/>
    <xf numFmtId="173" fontId="1" fillId="2" borderId="10" xfId="0" applyNumberFormat="1" applyFont="1" applyFill="1" applyBorder="1" applyAlignment="1">
      <alignment horizontal="left"/>
    </xf>
    <xf numFmtId="173" fontId="1" fillId="2" borderId="1" xfId="0" applyNumberFormat="1" applyFont="1" applyFill="1" applyBorder="1" applyAlignment="1">
      <alignment horizontal="left"/>
    </xf>
    <xf numFmtId="174" fontId="7" fillId="2" borderId="2" xfId="0" applyNumberFormat="1" applyFont="1" applyFill="1" applyBorder="1" applyAlignment="1"/>
    <xf numFmtId="168" fontId="1" fillId="2" borderId="10" xfId="0" applyNumberFormat="1" applyFont="1" applyFill="1" applyBorder="1" applyAlignment="1">
      <alignment horizontal="left"/>
    </xf>
    <xf numFmtId="174" fontId="7" fillId="2" borderId="3" xfId="0" applyNumberFormat="1" applyFont="1" applyFill="1" applyBorder="1" applyAlignment="1"/>
    <xf numFmtId="174" fontId="1" fillId="2" borderId="2" xfId="0" applyNumberFormat="1" applyFont="1" applyFill="1" applyBorder="1" applyAlignment="1"/>
    <xf numFmtId="169" fontId="1" fillId="2" borderId="4" xfId="0" applyNumberFormat="1" applyFont="1" applyFill="1" applyBorder="1" applyAlignment="1">
      <alignment horizontal="left"/>
    </xf>
    <xf numFmtId="169" fontId="1" fillId="2" borderId="5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wrapText="1"/>
    </xf>
    <xf numFmtId="175" fontId="1" fillId="2" borderId="10" xfId="0" applyNumberFormat="1" applyFont="1" applyFill="1" applyBorder="1" applyAlignment="1">
      <alignment horizontal="left"/>
    </xf>
    <xf numFmtId="167" fontId="9" fillId="2" borderId="2" xfId="0" applyNumberFormat="1" applyFont="1" applyFill="1" applyBorder="1" applyAlignment="1">
      <alignment horizontal="left"/>
    </xf>
    <xf numFmtId="176" fontId="1" fillId="2" borderId="2" xfId="0" applyNumberFormat="1" applyFont="1" applyFill="1" applyBorder="1" applyAlignment="1"/>
    <xf numFmtId="177" fontId="1" fillId="2" borderId="1" xfId="0" applyNumberFormat="1" applyFont="1" applyFill="1" applyBorder="1" applyAlignment="1">
      <alignment horizontal="left"/>
    </xf>
    <xf numFmtId="177" fontId="1" fillId="2" borderId="10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showGridLines="0" workbookViewId="0"/>
  </sheetViews>
  <sheetFormatPr defaultColWidth="21.5" defaultRowHeight="12.75" x14ac:dyDescent="0.2"/>
  <cols>
    <col min="1" max="1" width="1.83203125" style="302" customWidth="1"/>
    <col min="2" max="2" width="38.83203125" style="302" customWidth="1"/>
    <col min="3" max="3" width="6.83203125" style="302" customWidth="1"/>
    <col min="4" max="4" width="12.5" style="302" customWidth="1"/>
    <col min="5" max="5" width="9.6640625" style="302" customWidth="1"/>
    <col min="6" max="6" width="12.5" style="302" customWidth="1"/>
    <col min="7" max="7" width="9.6640625" style="302" customWidth="1"/>
    <col min="8" max="8" width="12.5" style="302" customWidth="1"/>
    <col min="9" max="9" width="9.6640625" style="302" customWidth="1"/>
    <col min="10" max="10" width="12.5" style="302" customWidth="1"/>
    <col min="11" max="11" width="9.6640625" style="302" customWidth="1"/>
    <col min="12" max="12" width="12.5" style="302" customWidth="1"/>
    <col min="13" max="13" width="9.6640625" style="302" customWidth="1"/>
    <col min="14" max="14" width="3.5" style="302" customWidth="1"/>
    <col min="15" max="19" width="12.5" style="302" customWidth="1"/>
    <col min="20" max="16384" width="21.5" style="302"/>
  </cols>
  <sheetData>
    <row r="1" spans="1:19" ht="12.4" customHeight="1" x14ac:dyDescent="0.2">
      <c r="A1" s="299"/>
      <c r="B1" s="299"/>
      <c r="C1" s="299"/>
      <c r="D1" s="591"/>
      <c r="E1" s="299"/>
      <c r="F1" s="591"/>
      <c r="G1" s="299"/>
      <c r="H1" s="591"/>
      <c r="I1" s="299"/>
      <c r="J1" s="591"/>
      <c r="K1" s="299"/>
      <c r="L1" s="591"/>
      <c r="M1" s="299"/>
      <c r="N1" s="299"/>
      <c r="O1" s="591"/>
      <c r="P1" s="591"/>
      <c r="Q1" s="591"/>
      <c r="R1" s="591"/>
      <c r="S1" s="301" t="s">
        <v>0</v>
      </c>
    </row>
    <row r="2" spans="1:19" ht="18.75" customHeight="1" x14ac:dyDescent="0.25">
      <c r="A2" s="557" t="s">
        <v>1</v>
      </c>
      <c r="B2" s="579"/>
      <c r="C2" s="498"/>
      <c r="D2" s="592"/>
      <c r="E2" s="498"/>
      <c r="F2" s="498"/>
      <c r="G2" s="498"/>
      <c r="H2" s="592"/>
      <c r="I2" s="498"/>
      <c r="J2" s="592"/>
      <c r="K2" s="498"/>
      <c r="L2" s="592"/>
      <c r="M2" s="498"/>
      <c r="N2" s="498"/>
      <c r="O2" s="592"/>
      <c r="P2" s="592"/>
      <c r="Q2" s="592"/>
      <c r="R2" s="592"/>
      <c r="S2" s="593"/>
    </row>
    <row r="3" spans="1:19" ht="18.75" customHeight="1" x14ac:dyDescent="0.25">
      <c r="A3" s="558" t="s">
        <v>2</v>
      </c>
      <c r="B3" s="594"/>
      <c r="C3" s="559"/>
      <c r="D3" s="595"/>
      <c r="E3" s="559"/>
      <c r="F3" s="559"/>
      <c r="G3" s="559"/>
      <c r="H3" s="595"/>
      <c r="I3" s="559"/>
      <c r="J3" s="595"/>
      <c r="K3" s="559"/>
      <c r="L3" s="595"/>
      <c r="M3" s="559"/>
      <c r="N3" s="559"/>
      <c r="O3" s="595"/>
      <c r="P3" s="595"/>
      <c r="Q3" s="595"/>
      <c r="R3" s="595"/>
      <c r="S3" s="596"/>
    </row>
    <row r="4" spans="1:19" ht="12.4" customHeight="1" x14ac:dyDescent="0.2">
      <c r="A4" s="299"/>
      <c r="B4" s="315" t="s">
        <v>3</v>
      </c>
      <c r="C4" s="299"/>
      <c r="D4" s="299"/>
      <c r="E4" s="316"/>
      <c r="F4" s="299"/>
      <c r="G4" s="591"/>
      <c r="H4" s="299"/>
      <c r="I4" s="591"/>
      <c r="J4" s="597"/>
      <c r="K4" s="311"/>
      <c r="L4" s="591"/>
      <c r="M4" s="299"/>
      <c r="N4" s="299"/>
      <c r="O4" s="591"/>
      <c r="P4" s="591"/>
      <c r="Q4" s="591"/>
      <c r="R4" s="591"/>
      <c r="S4" s="597"/>
    </row>
    <row r="5" spans="1:19" ht="12.4" customHeight="1" x14ac:dyDescent="0.2">
      <c r="A5" s="299"/>
      <c r="B5" s="315" t="s">
        <v>4</v>
      </c>
      <c r="C5" s="299"/>
      <c r="D5" s="299"/>
      <c r="E5" s="316"/>
      <c r="F5" s="299"/>
      <c r="G5" s="591"/>
      <c r="H5" s="299"/>
      <c r="I5" s="591"/>
      <c r="J5" s="597"/>
      <c r="K5" s="311"/>
      <c r="L5" s="591"/>
      <c r="M5" s="299"/>
      <c r="N5" s="299"/>
      <c r="O5" s="591"/>
      <c r="P5" s="591"/>
      <c r="Q5" s="591"/>
      <c r="R5" s="591"/>
      <c r="S5" s="597"/>
    </row>
    <row r="6" spans="1:19" ht="12.4" customHeight="1" x14ac:dyDescent="0.2">
      <c r="A6" s="299"/>
      <c r="B6" s="315" t="s">
        <v>5</v>
      </c>
      <c r="C6" s="299"/>
      <c r="D6" s="299"/>
      <c r="E6" s="316"/>
      <c r="F6" s="299"/>
      <c r="G6" s="591"/>
      <c r="H6" s="299"/>
      <c r="I6" s="591"/>
      <c r="J6" s="597"/>
      <c r="K6" s="311"/>
      <c r="L6" s="591"/>
      <c r="M6" s="299"/>
      <c r="N6" s="299"/>
      <c r="O6" s="591"/>
      <c r="P6" s="591"/>
      <c r="Q6" s="591"/>
      <c r="R6" s="591"/>
      <c r="S6" s="597"/>
    </row>
    <row r="7" spans="1:19" ht="12.4" customHeight="1" x14ac:dyDescent="0.2">
      <c r="A7" s="299"/>
      <c r="B7" s="310" t="s">
        <v>6</v>
      </c>
      <c r="C7" s="299"/>
      <c r="D7" s="299"/>
      <c r="E7" s="299"/>
      <c r="F7" s="299"/>
      <c r="G7" s="591"/>
      <c r="H7" s="299"/>
      <c r="I7" s="591"/>
      <c r="J7" s="597"/>
      <c r="K7" s="311"/>
      <c r="L7" s="591"/>
      <c r="M7" s="299"/>
      <c r="N7" s="299"/>
      <c r="O7" s="591"/>
      <c r="P7" s="591"/>
      <c r="Q7" s="591"/>
      <c r="R7" s="591"/>
      <c r="S7" s="597"/>
    </row>
    <row r="8" spans="1:19" ht="12.4" customHeight="1" x14ac:dyDescent="0.2">
      <c r="A8" s="299"/>
      <c r="B8" s="299"/>
      <c r="C8" s="299"/>
      <c r="D8" s="299"/>
      <c r="E8" s="299"/>
      <c r="F8" s="299"/>
      <c r="G8" s="591"/>
      <c r="H8" s="299"/>
      <c r="I8" s="591"/>
      <c r="J8" s="597"/>
      <c r="K8" s="311"/>
      <c r="L8" s="591"/>
      <c r="M8" s="299"/>
      <c r="N8" s="299"/>
      <c r="O8" s="591"/>
      <c r="P8" s="591"/>
      <c r="Q8" s="591"/>
      <c r="R8" s="591"/>
      <c r="S8" s="597"/>
    </row>
    <row r="9" spans="1:19" ht="12.4" customHeight="1" x14ac:dyDescent="0.2">
      <c r="A9" s="299"/>
      <c r="B9" s="299"/>
      <c r="C9" s="299"/>
      <c r="D9" s="598">
        <v>2016000000</v>
      </c>
      <c r="E9" s="299"/>
      <c r="F9" s="599">
        <v>2016000000</v>
      </c>
      <c r="G9" s="299"/>
      <c r="H9" s="599">
        <v>2016000000</v>
      </c>
      <c r="I9" s="591"/>
      <c r="J9" s="599">
        <v>2016000000</v>
      </c>
      <c r="K9" s="311"/>
      <c r="L9" s="598">
        <v>2016000000</v>
      </c>
      <c r="M9" s="299"/>
      <c r="N9" s="299"/>
      <c r="O9" s="598">
        <v>2015000000</v>
      </c>
      <c r="P9" s="598">
        <v>2015000000</v>
      </c>
      <c r="Q9" s="598">
        <v>2015000000</v>
      </c>
      <c r="R9" s="598">
        <v>2015000000</v>
      </c>
      <c r="S9" s="599">
        <v>2015000000</v>
      </c>
    </row>
    <row r="10" spans="1:19" ht="12.4" customHeight="1" x14ac:dyDescent="0.2">
      <c r="A10" s="600"/>
      <c r="B10" s="601" t="s">
        <v>7</v>
      </c>
      <c r="C10" s="600"/>
      <c r="D10" s="522" t="s">
        <v>8</v>
      </c>
      <c r="E10" s="522" t="s">
        <v>9</v>
      </c>
      <c r="F10" s="523" t="s">
        <v>10</v>
      </c>
      <c r="G10" s="601" t="s">
        <v>9</v>
      </c>
      <c r="H10" s="523" t="s">
        <v>11</v>
      </c>
      <c r="I10" s="523" t="s">
        <v>9</v>
      </c>
      <c r="J10" s="523" t="s">
        <v>12</v>
      </c>
      <c r="K10" s="523" t="s">
        <v>9</v>
      </c>
      <c r="L10" s="522" t="s">
        <v>13</v>
      </c>
      <c r="M10" s="522" t="s">
        <v>9</v>
      </c>
      <c r="N10" s="600"/>
      <c r="O10" s="522" t="s">
        <v>8</v>
      </c>
      <c r="P10" s="522" t="s">
        <v>10</v>
      </c>
      <c r="Q10" s="522" t="s">
        <v>11</v>
      </c>
      <c r="R10" s="522" t="s">
        <v>12</v>
      </c>
      <c r="S10" s="523" t="s">
        <v>13</v>
      </c>
    </row>
    <row r="11" spans="1:19" ht="12.4" customHeight="1" x14ac:dyDescent="0.2">
      <c r="A11" s="369"/>
      <c r="B11" s="369"/>
      <c r="C11" s="369"/>
      <c r="D11" s="369"/>
      <c r="E11" s="524"/>
      <c r="F11" s="369"/>
      <c r="G11" s="369"/>
      <c r="H11" s="369"/>
      <c r="I11" s="369"/>
      <c r="J11" s="370"/>
      <c r="K11" s="370"/>
      <c r="L11" s="369"/>
      <c r="M11" s="369"/>
      <c r="N11" s="369"/>
      <c r="O11" s="417"/>
      <c r="P11" s="417"/>
      <c r="Q11" s="417"/>
      <c r="R11" s="417"/>
      <c r="S11" s="415"/>
    </row>
    <row r="12" spans="1:19" ht="18.75" customHeight="1" x14ac:dyDescent="0.2">
      <c r="A12" s="365" t="s">
        <v>14</v>
      </c>
      <c r="B12" s="543"/>
      <c r="C12" s="299"/>
      <c r="D12" s="602">
        <v>4865100000</v>
      </c>
      <c r="E12" s="603">
        <v>0.05</v>
      </c>
      <c r="F12" s="602">
        <v>5404800000</v>
      </c>
      <c r="G12" s="603">
        <v>0.09</v>
      </c>
      <c r="H12" s="602">
        <v>5191700000</v>
      </c>
      <c r="I12" s="603">
        <v>0.05</v>
      </c>
      <c r="J12" s="602">
        <v>5760500000</v>
      </c>
      <c r="K12" s="603">
        <v>7.0000000000000007E-2</v>
      </c>
      <c r="L12" s="602">
        <v>21222100000</v>
      </c>
      <c r="M12" s="603">
        <v>0.06</v>
      </c>
      <c r="N12" s="604"/>
      <c r="O12" s="602">
        <v>4644700000</v>
      </c>
      <c r="P12" s="602">
        <v>4978700000</v>
      </c>
      <c r="Q12" s="602">
        <v>4959700000</v>
      </c>
      <c r="R12" s="602">
        <v>5375600000</v>
      </c>
      <c r="S12" s="602">
        <v>19958700000</v>
      </c>
    </row>
    <row r="13" spans="1:19" ht="12.4" customHeight="1" x14ac:dyDescent="0.2">
      <c r="A13" s="299"/>
      <c r="B13" s="299"/>
      <c r="C13" s="299"/>
      <c r="D13" s="381"/>
      <c r="E13" s="299"/>
      <c r="F13" s="381"/>
      <c r="G13" s="603"/>
      <c r="H13" s="381"/>
      <c r="I13" s="603"/>
      <c r="J13" s="381"/>
      <c r="K13" s="603"/>
      <c r="L13" s="381"/>
      <c r="M13" s="603"/>
      <c r="N13" s="299"/>
      <c r="O13" s="382"/>
      <c r="P13" s="382"/>
      <c r="Q13" s="382"/>
      <c r="R13" s="382"/>
      <c r="S13" s="382"/>
    </row>
    <row r="14" spans="1:19" ht="18.75" customHeight="1" x14ac:dyDescent="0.2">
      <c r="A14" s="365" t="s">
        <v>15</v>
      </c>
      <c r="B14" s="543"/>
      <c r="C14" s="299"/>
      <c r="D14" s="605">
        <v>1323000000</v>
      </c>
      <c r="E14" s="603">
        <v>0.11</v>
      </c>
      <c r="F14" s="605">
        <v>1465000000</v>
      </c>
      <c r="G14" s="603">
        <v>0.2</v>
      </c>
      <c r="H14" s="605">
        <v>1400900000</v>
      </c>
      <c r="I14" s="603">
        <v>0.13</v>
      </c>
      <c r="J14" s="605">
        <v>1466000000</v>
      </c>
      <c r="K14" s="603">
        <v>0.06</v>
      </c>
      <c r="L14" s="605">
        <v>5654900000</v>
      </c>
      <c r="M14" s="603">
        <v>0.12</v>
      </c>
      <c r="N14" s="604"/>
      <c r="O14" s="605">
        <v>1192700000</v>
      </c>
      <c r="P14" s="605">
        <v>1218400000</v>
      </c>
      <c r="Q14" s="605">
        <v>1236900000</v>
      </c>
      <c r="R14" s="605">
        <v>1389200000</v>
      </c>
      <c r="S14" s="605">
        <v>5037200000</v>
      </c>
    </row>
    <row r="15" spans="1:19" ht="18.75" customHeight="1" x14ac:dyDescent="0.2">
      <c r="A15" s="365" t="s">
        <v>16</v>
      </c>
      <c r="B15" s="543"/>
      <c r="C15" s="299"/>
      <c r="D15" s="606">
        <v>3542100000</v>
      </c>
      <c r="E15" s="603">
        <v>2.5999999999999999E-2</v>
      </c>
      <c r="F15" s="607">
        <v>3939800000</v>
      </c>
      <c r="G15" s="603">
        <v>4.8000000000000001E-2</v>
      </c>
      <c r="H15" s="607">
        <v>3790800000</v>
      </c>
      <c r="I15" s="603">
        <v>1.7999999999999999E-2</v>
      </c>
      <c r="J15" s="607">
        <v>4294500000</v>
      </c>
      <c r="K15" s="603">
        <v>7.6999999999999999E-2</v>
      </c>
      <c r="L15" s="607">
        <v>15567200000</v>
      </c>
      <c r="M15" s="603">
        <v>4.2999999999999997E-2</v>
      </c>
      <c r="N15" s="604"/>
      <c r="O15" s="607">
        <v>3452000000</v>
      </c>
      <c r="P15" s="607">
        <v>3760300000</v>
      </c>
      <c r="Q15" s="607">
        <v>3722800000</v>
      </c>
      <c r="R15" s="607">
        <v>3986400000</v>
      </c>
      <c r="S15" s="607">
        <v>14921500000</v>
      </c>
    </row>
    <row r="16" spans="1:19" ht="18.75" customHeight="1" x14ac:dyDescent="0.2">
      <c r="A16" s="299"/>
      <c r="B16" s="327" t="s">
        <v>17</v>
      </c>
      <c r="C16" s="299"/>
      <c r="D16" s="608">
        <v>0.72799999999999998</v>
      </c>
      <c r="E16" s="603"/>
      <c r="F16" s="608">
        <v>0.72899999999999998</v>
      </c>
      <c r="G16" s="603"/>
      <c r="H16" s="608">
        <v>0.73</v>
      </c>
      <c r="I16" s="603"/>
      <c r="J16" s="608">
        <v>0.746</v>
      </c>
      <c r="K16" s="603"/>
      <c r="L16" s="608">
        <v>0.73399999999999999</v>
      </c>
      <c r="M16" s="603"/>
      <c r="N16" s="609"/>
      <c r="O16" s="608">
        <v>0.74299999999999999</v>
      </c>
      <c r="P16" s="608">
        <v>0.755</v>
      </c>
      <c r="Q16" s="608">
        <v>0.751</v>
      </c>
      <c r="R16" s="608">
        <v>0.74199999999999999</v>
      </c>
      <c r="S16" s="608">
        <v>0.748</v>
      </c>
    </row>
    <row r="17" spans="1:19" ht="12.4" customHeight="1" x14ac:dyDescent="0.2">
      <c r="A17" s="299"/>
      <c r="B17" s="299"/>
      <c r="C17" s="299"/>
      <c r="D17" s="337"/>
      <c r="E17" s="603"/>
      <c r="F17" s="337"/>
      <c r="G17" s="603"/>
      <c r="H17" s="337"/>
      <c r="I17" s="603"/>
      <c r="J17" s="610"/>
      <c r="K17" s="603"/>
      <c r="L17" s="337"/>
      <c r="M17" s="603"/>
      <c r="N17" s="299"/>
      <c r="O17" s="338"/>
      <c r="P17" s="338"/>
      <c r="Q17" s="338"/>
      <c r="R17" s="338"/>
      <c r="S17" s="338"/>
    </row>
    <row r="18" spans="1:19" ht="18.75" customHeight="1" x14ac:dyDescent="0.2">
      <c r="A18" s="299"/>
      <c r="B18" s="327" t="s">
        <v>18</v>
      </c>
      <c r="C18" s="299"/>
      <c r="D18" s="602">
        <v>1221000000</v>
      </c>
      <c r="E18" s="603">
        <v>0.17</v>
      </c>
      <c r="F18" s="602">
        <v>1335900000</v>
      </c>
      <c r="G18" s="603">
        <v>0.14000000000000001</v>
      </c>
      <c r="H18" s="602">
        <v>1236400000</v>
      </c>
      <c r="I18" s="603">
        <v>0.08</v>
      </c>
      <c r="J18" s="602">
        <v>1450600000</v>
      </c>
      <c r="K18" s="603">
        <v>0</v>
      </c>
      <c r="L18" s="602">
        <v>5243900000</v>
      </c>
      <c r="M18" s="603">
        <v>0.09</v>
      </c>
      <c r="N18" s="604"/>
      <c r="O18" s="602">
        <v>1039300000</v>
      </c>
      <c r="P18" s="602">
        <v>1169500000</v>
      </c>
      <c r="Q18" s="602">
        <v>1143400000</v>
      </c>
      <c r="R18" s="602">
        <v>1444200000</v>
      </c>
      <c r="S18" s="602">
        <v>4796400000</v>
      </c>
    </row>
    <row r="19" spans="1:19" ht="18.75" customHeight="1" x14ac:dyDescent="0.2">
      <c r="A19" s="299"/>
      <c r="B19" s="327" t="s">
        <v>17</v>
      </c>
      <c r="C19" s="299"/>
      <c r="D19" s="611">
        <v>0.251</v>
      </c>
      <c r="E19" s="603"/>
      <c r="F19" s="608">
        <v>0.247</v>
      </c>
      <c r="G19" s="603"/>
      <c r="H19" s="608">
        <v>0.23799999999999999</v>
      </c>
      <c r="I19" s="603"/>
      <c r="J19" s="608">
        <v>0.252</v>
      </c>
      <c r="K19" s="603"/>
      <c r="L19" s="608">
        <v>0.247</v>
      </c>
      <c r="M19" s="603"/>
      <c r="N19" s="609"/>
      <c r="O19" s="608">
        <v>0.224</v>
      </c>
      <c r="P19" s="608">
        <v>0.23499999999999999</v>
      </c>
      <c r="Q19" s="608">
        <v>0.23100000000000001</v>
      </c>
      <c r="R19" s="608">
        <v>0.26900000000000002</v>
      </c>
      <c r="S19" s="608">
        <v>0.24</v>
      </c>
    </row>
    <row r="20" spans="1:19" ht="12.4" customHeight="1" x14ac:dyDescent="0.2">
      <c r="A20" s="299"/>
      <c r="B20" s="299"/>
      <c r="C20" s="299"/>
      <c r="D20" s="299"/>
      <c r="E20" s="603"/>
      <c r="F20" s="299"/>
      <c r="G20" s="603"/>
      <c r="H20" s="299"/>
      <c r="I20" s="603"/>
      <c r="J20" s="612"/>
      <c r="K20" s="603"/>
      <c r="L20" s="381"/>
      <c r="M20" s="603"/>
      <c r="N20" s="299"/>
      <c r="O20" s="382"/>
      <c r="P20" s="382"/>
      <c r="Q20" s="382"/>
      <c r="R20" s="382"/>
      <c r="S20" s="382"/>
    </row>
    <row r="21" spans="1:19" ht="18.75" customHeight="1" x14ac:dyDescent="0.2">
      <c r="A21" s="299"/>
      <c r="B21" s="327" t="s">
        <v>19</v>
      </c>
      <c r="C21" s="613"/>
      <c r="D21" s="602">
        <v>1473900000</v>
      </c>
      <c r="E21" s="603">
        <v>-0.03</v>
      </c>
      <c r="F21" s="602">
        <v>1622600000</v>
      </c>
      <c r="G21" s="603">
        <v>-0.01</v>
      </c>
      <c r="H21" s="602">
        <v>1565400000</v>
      </c>
      <c r="I21" s="603">
        <v>-0.01</v>
      </c>
      <c r="J21" s="602">
        <v>1790100000</v>
      </c>
      <c r="K21" s="603">
        <v>0</v>
      </c>
      <c r="L21" s="602">
        <v>6452000000</v>
      </c>
      <c r="M21" s="603">
        <v>-0.01</v>
      </c>
      <c r="N21" s="604"/>
      <c r="O21" s="602">
        <v>1523500000</v>
      </c>
      <c r="P21" s="602">
        <v>1635400000</v>
      </c>
      <c r="Q21" s="602">
        <v>1575700000</v>
      </c>
      <c r="R21" s="602">
        <v>1798400000</v>
      </c>
      <c r="S21" s="602">
        <v>6533000000</v>
      </c>
    </row>
    <row r="22" spans="1:19" ht="12.4" customHeight="1" x14ac:dyDescent="0.2">
      <c r="A22" s="299"/>
      <c r="B22" s="299"/>
      <c r="C22" s="299"/>
      <c r="D22" s="614"/>
      <c r="E22" s="603"/>
      <c r="F22" s="614"/>
      <c r="G22" s="311"/>
      <c r="H22" s="614"/>
      <c r="I22" s="311"/>
      <c r="J22" s="614"/>
      <c r="K22" s="603"/>
      <c r="L22" s="614"/>
      <c r="M22" s="603"/>
      <c r="N22" s="299"/>
      <c r="O22" s="615"/>
      <c r="P22" s="615"/>
      <c r="Q22" s="615"/>
      <c r="R22" s="615"/>
      <c r="S22" s="615"/>
    </row>
    <row r="23" spans="1:19" ht="7.5" customHeight="1" x14ac:dyDescent="0.2">
      <c r="A23" s="299"/>
      <c r="B23" s="299"/>
      <c r="C23" s="299"/>
      <c r="D23" s="614"/>
      <c r="E23" s="603"/>
      <c r="F23" s="614"/>
      <c r="G23" s="311"/>
      <c r="H23" s="614"/>
      <c r="I23" s="311"/>
      <c r="J23" s="614"/>
      <c r="K23" s="603"/>
      <c r="L23" s="614"/>
      <c r="M23" s="603"/>
      <c r="N23" s="299"/>
      <c r="O23" s="615"/>
      <c r="P23" s="615"/>
      <c r="Q23" s="615"/>
      <c r="R23" s="615"/>
      <c r="S23" s="615"/>
    </row>
    <row r="24" spans="1:19" ht="25.15" customHeight="1" x14ac:dyDescent="0.2">
      <c r="A24" s="373"/>
      <c r="B24" s="340" t="s">
        <v>20</v>
      </c>
      <c r="C24" s="373"/>
      <c r="D24" s="616">
        <v>0</v>
      </c>
      <c r="E24" s="617" t="s">
        <v>21</v>
      </c>
      <c r="F24" s="618">
        <v>0</v>
      </c>
      <c r="G24" s="617" t="s">
        <v>21</v>
      </c>
      <c r="H24" s="619">
        <v>0</v>
      </c>
      <c r="I24" s="617" t="s">
        <v>21</v>
      </c>
      <c r="J24" s="620">
        <v>30000000</v>
      </c>
      <c r="K24" s="603">
        <v>-0.85</v>
      </c>
      <c r="L24" s="620">
        <v>30000000</v>
      </c>
      <c r="M24" s="603">
        <v>-0.94</v>
      </c>
      <c r="N24" s="373"/>
      <c r="O24" s="602">
        <v>256000000</v>
      </c>
      <c r="P24" s="602">
        <v>80000000</v>
      </c>
      <c r="Q24" s="619">
        <v>0</v>
      </c>
      <c r="R24" s="620">
        <v>199000000</v>
      </c>
      <c r="S24" s="620">
        <v>535000000</v>
      </c>
    </row>
    <row r="25" spans="1:19" ht="12.4" customHeight="1" x14ac:dyDescent="0.2">
      <c r="A25" s="369"/>
      <c r="B25" s="369"/>
      <c r="C25" s="369"/>
      <c r="D25" s="385"/>
      <c r="E25" s="603"/>
      <c r="F25" s="385"/>
      <c r="G25" s="370"/>
      <c r="H25" s="385"/>
      <c r="I25" s="370"/>
      <c r="J25" s="385"/>
      <c r="K25" s="603"/>
      <c r="L25" s="385"/>
      <c r="M25" s="603"/>
      <c r="N25" s="369"/>
      <c r="O25" s="386"/>
      <c r="P25" s="386"/>
      <c r="Q25" s="386"/>
      <c r="R25" s="386"/>
      <c r="S25" s="386"/>
    </row>
    <row r="26" spans="1:19" ht="25.5" x14ac:dyDescent="0.2">
      <c r="A26" s="299"/>
      <c r="B26" s="340" t="s">
        <v>216</v>
      </c>
      <c r="C26" s="299"/>
      <c r="D26" s="605">
        <v>131400000</v>
      </c>
      <c r="E26" s="603">
        <v>0.22</v>
      </c>
      <c r="F26" s="621">
        <v>58000000</v>
      </c>
      <c r="G26" s="603">
        <v>-0.2</v>
      </c>
      <c r="H26" s="622">
        <v>45500000</v>
      </c>
      <c r="I26" s="603">
        <v>7.0000000000000007E-2</v>
      </c>
      <c r="J26" s="622">
        <v>147600000</v>
      </c>
      <c r="K26" s="603">
        <v>0.02</v>
      </c>
      <c r="L26" s="622">
        <v>382500000</v>
      </c>
      <c r="M26" s="603">
        <v>0.04</v>
      </c>
      <c r="N26" s="623"/>
      <c r="O26" s="605">
        <v>108000000</v>
      </c>
      <c r="P26" s="605">
        <v>72400000</v>
      </c>
      <c r="Q26" s="605">
        <v>42400000</v>
      </c>
      <c r="R26" s="605">
        <v>144900000</v>
      </c>
      <c r="S26" s="605">
        <v>367700000</v>
      </c>
    </row>
    <row r="27" spans="1:19" ht="18.75" customHeight="1" x14ac:dyDescent="0.2">
      <c r="A27" s="365" t="s">
        <v>22</v>
      </c>
      <c r="B27" s="543"/>
      <c r="C27" s="299"/>
      <c r="D27" s="606">
        <v>715800000</v>
      </c>
      <c r="E27" s="603">
        <v>0.36</v>
      </c>
      <c r="F27" s="624">
        <v>923300000</v>
      </c>
      <c r="G27" s="603">
        <v>0.15</v>
      </c>
      <c r="H27" s="624">
        <v>943500000</v>
      </c>
      <c r="I27" s="603">
        <v>-0.02</v>
      </c>
      <c r="J27" s="624">
        <v>876200000</v>
      </c>
      <c r="K27" s="571" t="s">
        <v>21</v>
      </c>
      <c r="L27" s="624">
        <v>3458800000</v>
      </c>
      <c r="M27" s="603">
        <v>0.28999999999999998</v>
      </c>
      <c r="N27" s="604"/>
      <c r="O27" s="607">
        <v>525200000</v>
      </c>
      <c r="P27" s="607">
        <v>803000000</v>
      </c>
      <c r="Q27" s="607">
        <v>961300000</v>
      </c>
      <c r="R27" s="607">
        <v>399900000</v>
      </c>
      <c r="S27" s="607">
        <v>2689400000</v>
      </c>
    </row>
    <row r="28" spans="1:19" ht="12.4" customHeight="1" x14ac:dyDescent="0.2">
      <c r="A28" s="299"/>
      <c r="B28" s="299"/>
      <c r="C28" s="299"/>
      <c r="D28" s="614"/>
      <c r="E28" s="603"/>
      <c r="F28" s="614"/>
      <c r="G28" s="625"/>
      <c r="H28" s="614"/>
      <c r="I28" s="625"/>
      <c r="J28" s="614"/>
      <c r="K28" s="625"/>
      <c r="L28" s="614"/>
      <c r="M28" s="625"/>
      <c r="N28" s="299"/>
      <c r="O28" s="615"/>
      <c r="P28" s="615"/>
      <c r="Q28" s="615"/>
      <c r="R28" s="615"/>
      <c r="S28" s="615"/>
    </row>
    <row r="29" spans="1:19" ht="18.75" customHeight="1" x14ac:dyDescent="0.2">
      <c r="A29" s="299"/>
      <c r="B29" s="327" t="s">
        <v>23</v>
      </c>
      <c r="C29" s="299"/>
      <c r="D29" s="602">
        <v>-19200000</v>
      </c>
      <c r="E29" s="603"/>
      <c r="F29" s="626">
        <v>-19700000</v>
      </c>
      <c r="G29" s="625"/>
      <c r="H29" s="626">
        <v>-18100000</v>
      </c>
      <c r="I29" s="625"/>
      <c r="J29" s="626">
        <v>-19500000</v>
      </c>
      <c r="K29" s="625"/>
      <c r="L29" s="602">
        <v>-76500000</v>
      </c>
      <c r="M29" s="625"/>
      <c r="N29" s="299"/>
      <c r="O29" s="627">
        <v>-19500000</v>
      </c>
      <c r="P29" s="627">
        <v>-16200000</v>
      </c>
      <c r="Q29" s="627">
        <v>-18100000</v>
      </c>
      <c r="R29" s="626">
        <v>-20400000</v>
      </c>
      <c r="S29" s="627">
        <v>-74200000</v>
      </c>
    </row>
    <row r="30" spans="1:19" ht="18.75" customHeight="1" x14ac:dyDescent="0.2">
      <c r="A30" s="299"/>
      <c r="B30" s="332" t="s">
        <v>24</v>
      </c>
      <c r="C30" s="543"/>
      <c r="D30" s="605">
        <v>-129800000</v>
      </c>
      <c r="E30" s="603"/>
      <c r="F30" s="605">
        <v>40900000</v>
      </c>
      <c r="G30" s="625"/>
      <c r="H30" s="622">
        <v>45300000</v>
      </c>
      <c r="I30" s="625"/>
      <c r="J30" s="622">
        <v>35300000</v>
      </c>
      <c r="K30" s="625"/>
      <c r="L30" s="605">
        <v>-8300000</v>
      </c>
      <c r="M30" s="625"/>
      <c r="N30" s="299"/>
      <c r="O30" s="605">
        <v>112200000</v>
      </c>
      <c r="P30" s="605">
        <v>-107100000</v>
      </c>
      <c r="Q30" s="605">
        <v>104600000</v>
      </c>
      <c r="R30" s="622">
        <v>65100000</v>
      </c>
      <c r="S30" s="605">
        <v>174800000</v>
      </c>
    </row>
    <row r="31" spans="1:19" ht="18.75" customHeight="1" x14ac:dyDescent="0.2">
      <c r="A31" s="299"/>
      <c r="B31" s="332" t="s">
        <v>25</v>
      </c>
      <c r="C31" s="543"/>
      <c r="D31" s="606">
        <v>-149000000</v>
      </c>
      <c r="E31" s="617" t="s">
        <v>21</v>
      </c>
      <c r="F31" s="624">
        <v>21200000</v>
      </c>
      <c r="G31" s="617" t="s">
        <v>21</v>
      </c>
      <c r="H31" s="624">
        <v>27200000</v>
      </c>
      <c r="I31" s="603">
        <v>-0.69</v>
      </c>
      <c r="J31" s="624">
        <v>15800000</v>
      </c>
      <c r="K31" s="603">
        <v>-0.65</v>
      </c>
      <c r="L31" s="624">
        <v>-84800000</v>
      </c>
      <c r="M31" s="617" t="s">
        <v>21</v>
      </c>
      <c r="N31" s="604"/>
      <c r="O31" s="607">
        <v>92700000</v>
      </c>
      <c r="P31" s="607">
        <v>-123300000</v>
      </c>
      <c r="Q31" s="607">
        <v>86500000</v>
      </c>
      <c r="R31" s="624">
        <v>44700000</v>
      </c>
      <c r="S31" s="607">
        <v>100600000</v>
      </c>
    </row>
    <row r="32" spans="1:19" ht="12.4" customHeight="1" x14ac:dyDescent="0.2">
      <c r="A32" s="299"/>
      <c r="B32" s="299"/>
      <c r="C32" s="299"/>
      <c r="D32" s="628"/>
      <c r="E32" s="603"/>
      <c r="F32" s="614"/>
      <c r="G32" s="311"/>
      <c r="H32" s="614"/>
      <c r="I32" s="603"/>
      <c r="J32" s="614"/>
      <c r="K32" s="625"/>
      <c r="L32" s="614"/>
      <c r="M32" s="625"/>
      <c r="N32" s="299"/>
      <c r="O32" s="615"/>
      <c r="P32" s="615"/>
      <c r="Q32" s="615"/>
      <c r="R32" s="614"/>
      <c r="S32" s="615"/>
    </row>
    <row r="33" spans="1:19" ht="18.75" customHeight="1" x14ac:dyDescent="0.2">
      <c r="A33" s="299"/>
      <c r="B33" s="332" t="s">
        <v>26</v>
      </c>
      <c r="C33" s="543"/>
      <c r="D33" s="602">
        <v>566800000</v>
      </c>
      <c r="E33" s="603">
        <v>-0.08</v>
      </c>
      <c r="F33" s="626">
        <v>944500000</v>
      </c>
      <c r="G33" s="603">
        <v>0.39</v>
      </c>
      <c r="H33" s="626">
        <v>970700000</v>
      </c>
      <c r="I33" s="603">
        <v>-7.0000000000000007E-2</v>
      </c>
      <c r="J33" s="626">
        <v>892000000</v>
      </c>
      <c r="K33" s="571" t="s">
        <v>21</v>
      </c>
      <c r="L33" s="626">
        <v>3374000000</v>
      </c>
      <c r="M33" s="603">
        <v>0.21</v>
      </c>
      <c r="N33" s="604"/>
      <c r="O33" s="627">
        <v>617900000</v>
      </c>
      <c r="P33" s="627">
        <v>679700000</v>
      </c>
      <c r="Q33" s="627">
        <v>1047800000</v>
      </c>
      <c r="R33" s="626">
        <v>444600000</v>
      </c>
      <c r="S33" s="627">
        <v>2790000000</v>
      </c>
    </row>
    <row r="34" spans="1:19" ht="18.75" customHeight="1" x14ac:dyDescent="0.2">
      <c r="A34" s="299"/>
      <c r="B34" s="327" t="s">
        <v>27</v>
      </c>
      <c r="C34" s="299"/>
      <c r="D34" s="629">
        <v>126700000</v>
      </c>
      <c r="E34" s="603">
        <v>0.43</v>
      </c>
      <c r="F34" s="626">
        <v>196800000</v>
      </c>
      <c r="G34" s="571" t="s">
        <v>21</v>
      </c>
      <c r="H34" s="626">
        <v>192700000</v>
      </c>
      <c r="I34" s="603">
        <v>-0.22</v>
      </c>
      <c r="J34" s="626">
        <v>120200000</v>
      </c>
      <c r="K34" s="571" t="s">
        <v>21</v>
      </c>
      <c r="L34" s="626">
        <v>636400000</v>
      </c>
      <c r="M34" s="603">
        <v>0.67</v>
      </c>
      <c r="N34" s="604"/>
      <c r="O34" s="627">
        <v>88400000</v>
      </c>
      <c r="P34" s="627">
        <v>78900000</v>
      </c>
      <c r="Q34" s="627">
        <v>248100000</v>
      </c>
      <c r="R34" s="626">
        <v>-33800000</v>
      </c>
      <c r="S34" s="627">
        <v>381600000</v>
      </c>
    </row>
    <row r="35" spans="1:19" ht="18.75" customHeight="1" x14ac:dyDescent="0.2">
      <c r="A35" s="299"/>
      <c r="B35" s="630" t="s">
        <v>28</v>
      </c>
      <c r="C35" s="609"/>
      <c r="D35" s="608">
        <v>0.224</v>
      </c>
      <c r="E35" s="603"/>
      <c r="F35" s="608">
        <v>0.20799999999999999</v>
      </c>
      <c r="G35" s="631"/>
      <c r="H35" s="608">
        <v>0.19900000000000001</v>
      </c>
      <c r="I35" s="603"/>
      <c r="J35" s="608">
        <v>0.13500000000000001</v>
      </c>
      <c r="K35" s="631"/>
      <c r="L35" s="608">
        <v>0.189</v>
      </c>
      <c r="M35" s="603"/>
      <c r="N35" s="609"/>
      <c r="O35" s="608">
        <v>0.14299999999999999</v>
      </c>
      <c r="P35" s="608">
        <v>0.11600000000000001</v>
      </c>
      <c r="Q35" s="608">
        <v>0.23699999999999999</v>
      </c>
      <c r="R35" s="608">
        <v>-7.5999999999999998E-2</v>
      </c>
      <c r="S35" s="608">
        <v>0.13700000000000001</v>
      </c>
    </row>
    <row r="36" spans="1:19" ht="12.4" customHeight="1" x14ac:dyDescent="0.2">
      <c r="A36" s="299"/>
      <c r="B36" s="299"/>
      <c r="C36" s="299"/>
      <c r="D36" s="299"/>
      <c r="E36" s="603"/>
      <c r="F36" s="299"/>
      <c r="G36" s="625"/>
      <c r="H36" s="299"/>
      <c r="I36" s="603"/>
      <c r="J36" s="381"/>
      <c r="K36" s="625"/>
      <c r="L36" s="381"/>
      <c r="M36" s="603"/>
      <c r="N36" s="299"/>
      <c r="O36" s="632"/>
      <c r="P36" s="632"/>
      <c r="Q36" s="632"/>
      <c r="R36" s="604"/>
      <c r="S36" s="632"/>
    </row>
    <row r="37" spans="1:19" ht="18.75" customHeight="1" x14ac:dyDescent="0.2">
      <c r="A37" s="365" t="s">
        <v>29</v>
      </c>
      <c r="B37" s="543"/>
      <c r="C37" s="299"/>
      <c r="D37" s="602">
        <v>440100000</v>
      </c>
      <c r="E37" s="603">
        <v>-0.17</v>
      </c>
      <c r="F37" s="626">
        <v>747700000</v>
      </c>
      <c r="G37" s="603">
        <v>0.24</v>
      </c>
      <c r="H37" s="626">
        <v>778000000</v>
      </c>
      <c r="I37" s="603">
        <v>-0.03</v>
      </c>
      <c r="J37" s="626">
        <v>771800000</v>
      </c>
      <c r="K37" s="603">
        <v>0.61</v>
      </c>
      <c r="L37" s="626">
        <v>2737600000</v>
      </c>
      <c r="M37" s="603">
        <v>0.14000000000000001</v>
      </c>
      <c r="N37" s="604"/>
      <c r="O37" s="627">
        <v>529500000</v>
      </c>
      <c r="P37" s="627">
        <v>600800000</v>
      </c>
      <c r="Q37" s="627">
        <v>799700000</v>
      </c>
      <c r="R37" s="626">
        <v>478400000</v>
      </c>
      <c r="S37" s="627">
        <v>2408400000</v>
      </c>
    </row>
    <row r="38" spans="1:19" ht="18.75" customHeight="1" x14ac:dyDescent="0.2">
      <c r="A38" s="365" t="s">
        <v>30</v>
      </c>
      <c r="B38" s="579"/>
      <c r="C38" s="498"/>
      <c r="D38" s="633">
        <v>0.41</v>
      </c>
      <c r="E38" s="603">
        <v>-0.18</v>
      </c>
      <c r="F38" s="633">
        <v>0.71</v>
      </c>
      <c r="G38" s="603">
        <v>0.27</v>
      </c>
      <c r="H38" s="633">
        <v>0.73</v>
      </c>
      <c r="I38" s="603">
        <v>-0.03</v>
      </c>
      <c r="J38" s="633">
        <v>0.73</v>
      </c>
      <c r="K38" s="603">
        <v>0.62</v>
      </c>
      <c r="L38" s="633">
        <v>2.58</v>
      </c>
      <c r="M38" s="603">
        <v>0.14000000000000001</v>
      </c>
      <c r="N38" s="604"/>
      <c r="O38" s="634">
        <v>0.5</v>
      </c>
      <c r="P38" s="634">
        <v>0.56000000000000005</v>
      </c>
      <c r="Q38" s="634">
        <v>0.75</v>
      </c>
      <c r="R38" s="635">
        <v>0.45</v>
      </c>
      <c r="S38" s="636">
        <v>2.2599999999999998</v>
      </c>
    </row>
    <row r="39" spans="1:19" ht="12.4" customHeight="1" x14ac:dyDescent="0.2">
      <c r="A39" s="299"/>
      <c r="B39" s="299"/>
      <c r="C39" s="299"/>
      <c r="D39" s="299"/>
      <c r="E39" s="299"/>
      <c r="F39" s="299"/>
      <c r="G39" s="311"/>
      <c r="H39" s="299"/>
      <c r="I39" s="603"/>
      <c r="J39" s="381"/>
      <c r="K39" s="625"/>
      <c r="L39" s="381"/>
      <c r="M39" s="625"/>
      <c r="N39" s="299"/>
      <c r="O39" s="637"/>
      <c r="P39" s="637"/>
      <c r="Q39" s="637"/>
      <c r="R39" s="638"/>
      <c r="S39" s="637"/>
    </row>
    <row r="40" spans="1:19" ht="18.75" customHeight="1" x14ac:dyDescent="0.2">
      <c r="A40" s="332" t="s">
        <v>31</v>
      </c>
      <c r="B40" s="304"/>
      <c r="C40" s="299"/>
      <c r="D40" s="639">
        <v>1063075000</v>
      </c>
      <c r="E40" s="299"/>
      <c r="F40" s="639">
        <v>1060083000</v>
      </c>
      <c r="G40" s="311"/>
      <c r="H40" s="639">
        <v>1060786000</v>
      </c>
      <c r="I40" s="397"/>
      <c r="J40" s="639">
        <v>1061498000</v>
      </c>
      <c r="K40" s="640"/>
      <c r="L40" s="639">
        <v>1061825000</v>
      </c>
      <c r="M40" s="640"/>
      <c r="N40" s="299"/>
      <c r="O40" s="639">
        <v>1067036000</v>
      </c>
      <c r="P40" s="639">
        <v>1065584000</v>
      </c>
      <c r="Q40" s="639">
        <v>1065159000</v>
      </c>
      <c r="R40" s="641">
        <v>1064893000</v>
      </c>
      <c r="S40" s="639">
        <v>1065720000</v>
      </c>
    </row>
    <row r="41" spans="1:19" ht="12.4" customHeight="1" x14ac:dyDescent="0.2">
      <c r="A41" s="299"/>
      <c r="B41" s="299"/>
      <c r="C41" s="299"/>
      <c r="D41" s="299"/>
      <c r="E41" s="299"/>
      <c r="F41" s="604"/>
      <c r="G41" s="299"/>
      <c r="H41" s="299"/>
      <c r="I41" s="299"/>
      <c r="J41" s="299"/>
      <c r="K41" s="299"/>
      <c r="L41" s="299"/>
      <c r="M41" s="299"/>
      <c r="N41" s="299"/>
      <c r="O41" s="642"/>
      <c r="P41" s="642"/>
      <c r="Q41" s="642"/>
      <c r="R41" s="642"/>
      <c r="S41" s="642"/>
    </row>
    <row r="42" spans="1:19" ht="12.4" customHeight="1" x14ac:dyDescent="0.2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311"/>
    </row>
    <row r="43" spans="1:19" ht="12.4" customHeight="1" x14ac:dyDescent="0.2">
      <c r="A43" s="299"/>
      <c r="B43" s="588" t="s">
        <v>32</v>
      </c>
      <c r="C43" s="389"/>
      <c r="D43" s="643"/>
      <c r="E43" s="643"/>
      <c r="F43" s="643"/>
      <c r="G43" s="644"/>
      <c r="H43" s="614"/>
      <c r="I43" s="614"/>
      <c r="J43" s="614"/>
      <c r="K43" s="614"/>
      <c r="L43" s="614"/>
      <c r="M43" s="614"/>
      <c r="N43" s="299"/>
      <c r="O43" s="614"/>
      <c r="P43" s="614"/>
      <c r="Q43" s="614"/>
      <c r="R43" s="614"/>
      <c r="S43" s="615"/>
    </row>
    <row r="44" spans="1:19" ht="12.4" customHeight="1" x14ac:dyDescent="0.2">
      <c r="A44" s="645"/>
      <c r="B44" s="645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311"/>
    </row>
    <row r="45" spans="1:19" ht="12.4" customHeight="1" x14ac:dyDescent="0.2">
      <c r="A45" s="645"/>
      <c r="B45" s="646" t="s">
        <v>33</v>
      </c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311"/>
    </row>
    <row r="46" spans="1:19" ht="13.9" customHeight="1" x14ac:dyDescent="0.2">
      <c r="A46" s="299"/>
      <c r="B46" s="299"/>
      <c r="C46" s="299"/>
      <c r="D46" s="299"/>
      <c r="E46" s="299"/>
      <c r="F46" s="299"/>
      <c r="G46" s="299"/>
      <c r="H46" s="299"/>
      <c r="I46" s="299"/>
      <c r="J46" s="625"/>
      <c r="K46" s="311"/>
      <c r="L46" s="299"/>
      <c r="M46" s="299"/>
      <c r="N46" s="299"/>
      <c r="O46" s="299"/>
      <c r="P46" s="299"/>
      <c r="Q46" s="299"/>
      <c r="R46" s="299"/>
      <c r="S46" s="311"/>
    </row>
    <row r="47" spans="1:19" ht="18.75" customHeight="1" x14ac:dyDescent="0.2">
      <c r="A47" s="380"/>
      <c r="B47" s="304"/>
      <c r="C47" s="299"/>
      <c r="D47" s="614"/>
      <c r="E47" s="614"/>
      <c r="F47" s="614"/>
      <c r="G47" s="614"/>
      <c r="H47" s="614"/>
      <c r="I47" s="337"/>
      <c r="J47" s="647"/>
      <c r="K47" s="615"/>
      <c r="L47" s="614"/>
      <c r="M47" s="614"/>
      <c r="N47" s="604"/>
      <c r="O47" s="614"/>
      <c r="P47" s="614"/>
      <c r="Q47" s="614"/>
      <c r="R47" s="614"/>
      <c r="S47" s="615"/>
    </row>
    <row r="48" spans="1:19" ht="18.75" customHeight="1" x14ac:dyDescent="0.2">
      <c r="A48" s="299"/>
      <c r="B48" s="299"/>
      <c r="C48" s="299"/>
      <c r="D48" s="299"/>
      <c r="E48" s="299"/>
      <c r="F48" s="299"/>
      <c r="G48" s="299"/>
      <c r="H48" s="299"/>
      <c r="I48" s="299"/>
      <c r="J48" s="625"/>
      <c r="K48" s="311"/>
      <c r="L48" s="299"/>
      <c r="M48" s="299"/>
      <c r="N48" s="299"/>
      <c r="O48" s="299"/>
      <c r="P48" s="299"/>
      <c r="Q48" s="299"/>
      <c r="R48" s="299"/>
      <c r="S48" s="311"/>
    </row>
    <row r="49" spans="1:19" ht="18.75" customHeight="1" x14ac:dyDescent="0.2">
      <c r="A49" s="380"/>
      <c r="B49" s="304"/>
      <c r="C49" s="299"/>
      <c r="D49" s="614"/>
      <c r="E49" s="614"/>
      <c r="F49" s="614"/>
      <c r="G49" s="614"/>
      <c r="H49" s="614"/>
      <c r="I49" s="337"/>
      <c r="J49" s="647"/>
      <c r="K49" s="615"/>
      <c r="L49" s="614"/>
      <c r="M49" s="614"/>
      <c r="N49" s="604"/>
      <c r="O49" s="614"/>
      <c r="P49" s="614"/>
      <c r="Q49" s="614"/>
      <c r="R49" s="614"/>
      <c r="S49" s="615"/>
    </row>
    <row r="50" spans="1:19" ht="18.75" customHeight="1" x14ac:dyDescent="0.2">
      <c r="A50" s="311"/>
      <c r="B50" s="311"/>
      <c r="C50" s="299"/>
      <c r="D50" s="299"/>
      <c r="E50" s="299"/>
      <c r="F50" s="299"/>
      <c r="G50" s="299"/>
      <c r="H50" s="299"/>
      <c r="I50" s="337"/>
      <c r="J50" s="625"/>
      <c r="K50" s="311"/>
      <c r="L50" s="299"/>
      <c r="M50" s="299"/>
      <c r="N50" s="299"/>
      <c r="O50" s="299"/>
      <c r="P50" s="299"/>
      <c r="Q50" s="299"/>
      <c r="R50" s="299"/>
      <c r="S50" s="311"/>
    </row>
    <row r="51" spans="1:19" ht="18.75" customHeight="1" x14ac:dyDescent="0.2">
      <c r="A51" s="387"/>
      <c r="B51" s="305"/>
      <c r="C51" s="490"/>
      <c r="D51" s="614"/>
      <c r="E51" s="614"/>
      <c r="F51" s="614"/>
      <c r="G51" s="614"/>
      <c r="H51" s="614"/>
      <c r="I51" s="428"/>
      <c r="J51" s="647"/>
      <c r="K51" s="615"/>
      <c r="L51" s="614"/>
      <c r="M51" s="614"/>
      <c r="N51" s="604"/>
      <c r="O51" s="614"/>
      <c r="P51" s="614"/>
      <c r="Q51" s="614"/>
      <c r="R51" s="614"/>
      <c r="S51" s="615"/>
    </row>
    <row r="52" spans="1:19" ht="18.75" customHeight="1" x14ac:dyDescent="0.2">
      <c r="A52" s="369"/>
      <c r="B52" s="369"/>
      <c r="C52" s="299"/>
      <c r="D52" s="604"/>
      <c r="E52" s="604"/>
      <c r="F52" s="604"/>
      <c r="G52" s="604"/>
      <c r="H52" s="604"/>
      <c r="I52" s="610"/>
      <c r="J52" s="632"/>
      <c r="K52" s="632"/>
      <c r="L52" s="604"/>
      <c r="M52" s="604"/>
      <c r="N52" s="299"/>
      <c r="O52" s="604"/>
      <c r="P52" s="604"/>
      <c r="Q52" s="604"/>
      <c r="R52" s="604"/>
      <c r="S52" s="632"/>
    </row>
    <row r="53" spans="1:19" ht="18.75" customHeight="1" x14ac:dyDescent="0.2">
      <c r="A53" s="299"/>
      <c r="B53" s="299"/>
      <c r="C53" s="299"/>
      <c r="D53" s="299"/>
      <c r="E53" s="299"/>
      <c r="F53" s="299"/>
      <c r="G53" s="299"/>
      <c r="H53" s="299"/>
      <c r="I53" s="299"/>
      <c r="J53" s="311"/>
      <c r="K53" s="311"/>
      <c r="L53" s="299"/>
      <c r="M53" s="299"/>
      <c r="N53" s="299"/>
      <c r="O53" s="299"/>
      <c r="P53" s="299"/>
      <c r="Q53" s="299"/>
      <c r="R53" s="299"/>
      <c r="S53" s="311"/>
    </row>
    <row r="54" spans="1:19" ht="18.75" customHeight="1" x14ac:dyDescent="0.2">
      <c r="A54" s="299"/>
      <c r="B54" s="299"/>
      <c r="C54" s="299"/>
      <c r="D54" s="614"/>
      <c r="E54" s="614"/>
      <c r="F54" s="614"/>
      <c r="G54" s="614"/>
      <c r="H54" s="614"/>
      <c r="I54" s="337"/>
      <c r="J54" s="647"/>
      <c r="K54" s="615"/>
      <c r="L54" s="614"/>
      <c r="M54" s="614"/>
      <c r="N54" s="604"/>
      <c r="O54" s="614"/>
      <c r="P54" s="614"/>
      <c r="Q54" s="614"/>
      <c r="R54" s="614"/>
      <c r="S54" s="615"/>
    </row>
    <row r="55" spans="1:19" ht="18.75" customHeight="1" x14ac:dyDescent="0.2">
      <c r="A55" s="299"/>
      <c r="B55" s="299"/>
      <c r="C55" s="299"/>
      <c r="D55" s="604"/>
      <c r="E55" s="604"/>
      <c r="F55" s="604"/>
      <c r="G55" s="604"/>
      <c r="H55" s="604"/>
      <c r="I55" s="610"/>
      <c r="J55" s="632"/>
      <c r="K55" s="632"/>
      <c r="L55" s="604"/>
      <c r="M55" s="604"/>
      <c r="N55" s="299"/>
      <c r="O55" s="604"/>
      <c r="P55" s="604"/>
      <c r="Q55" s="604"/>
      <c r="R55" s="604"/>
      <c r="S55" s="632"/>
    </row>
    <row r="56" spans="1:19" ht="18.75" customHeight="1" x14ac:dyDescent="0.2">
      <c r="A56" s="299"/>
      <c r="B56" s="299"/>
      <c r="C56" s="299"/>
      <c r="D56" s="299"/>
      <c r="E56" s="299"/>
      <c r="F56" s="299"/>
      <c r="G56" s="299"/>
      <c r="H56" s="299"/>
      <c r="I56" s="648"/>
      <c r="J56" s="625"/>
      <c r="K56" s="311"/>
      <c r="L56" s="299"/>
      <c r="M56" s="299"/>
      <c r="N56" s="299"/>
      <c r="O56" s="299"/>
      <c r="P56" s="299"/>
      <c r="Q56" s="299"/>
      <c r="R56" s="299"/>
      <c r="S56" s="311"/>
    </row>
    <row r="57" spans="1:19" ht="18.75" customHeight="1" x14ac:dyDescent="0.2">
      <c r="A57" s="299"/>
      <c r="B57" s="380"/>
      <c r="C57" s="304"/>
      <c r="D57" s="614"/>
      <c r="E57" s="614"/>
      <c r="F57" s="614"/>
      <c r="G57" s="614"/>
      <c r="H57" s="614"/>
      <c r="I57" s="614"/>
      <c r="J57" s="647"/>
      <c r="K57" s="615"/>
      <c r="L57" s="614"/>
      <c r="M57" s="614"/>
      <c r="N57" s="604"/>
      <c r="O57" s="614"/>
      <c r="P57" s="614"/>
      <c r="Q57" s="614"/>
      <c r="R57" s="614"/>
      <c r="S57" s="615"/>
    </row>
    <row r="58" spans="1:19" ht="18.75" customHeight="1" x14ac:dyDescent="0.2">
      <c r="A58" s="299"/>
      <c r="B58" s="299"/>
      <c r="C58" s="299"/>
      <c r="D58" s="299"/>
      <c r="E58" s="299"/>
      <c r="F58" s="299"/>
      <c r="G58" s="299"/>
      <c r="H58" s="299"/>
      <c r="I58" s="337"/>
      <c r="J58" s="625"/>
      <c r="K58" s="311"/>
      <c r="L58" s="299"/>
      <c r="M58" s="299"/>
      <c r="N58" s="299"/>
      <c r="O58" s="299"/>
      <c r="P58" s="299"/>
      <c r="Q58" s="299"/>
      <c r="R58" s="299"/>
      <c r="S58" s="311"/>
    </row>
    <row r="59" spans="1:19" ht="18.75" customHeight="1" x14ac:dyDescent="0.2">
      <c r="A59" s="299"/>
      <c r="B59" s="299"/>
      <c r="C59" s="299"/>
      <c r="D59" s="299"/>
      <c r="E59" s="299"/>
      <c r="F59" s="299"/>
      <c r="G59" s="299"/>
      <c r="H59" s="299"/>
      <c r="I59" s="649"/>
      <c r="J59" s="625"/>
      <c r="K59" s="311"/>
      <c r="L59" s="299"/>
      <c r="M59" s="299"/>
      <c r="N59" s="299"/>
      <c r="O59" s="299"/>
      <c r="P59" s="299"/>
      <c r="Q59" s="299"/>
      <c r="R59" s="299"/>
      <c r="S59" s="311"/>
    </row>
    <row r="60" spans="1:19" ht="18.75" customHeight="1" x14ac:dyDescent="0.2">
      <c r="A60" s="299"/>
      <c r="B60" s="299"/>
      <c r="C60" s="299"/>
      <c r="D60" s="614"/>
      <c r="E60" s="614"/>
      <c r="F60" s="614"/>
      <c r="G60" s="614"/>
      <c r="H60" s="614"/>
      <c r="I60" s="614"/>
      <c r="J60" s="615"/>
      <c r="K60" s="615"/>
      <c r="L60" s="614"/>
      <c r="M60" s="614"/>
      <c r="N60" s="299"/>
      <c r="O60" s="614"/>
      <c r="P60" s="614"/>
      <c r="Q60" s="614"/>
      <c r="R60" s="614"/>
      <c r="S60" s="615"/>
    </row>
    <row r="61" spans="1:19" ht="18.75" customHeight="1" x14ac:dyDescent="0.2">
      <c r="A61" s="299"/>
      <c r="B61" s="299"/>
      <c r="C61" s="299"/>
      <c r="D61" s="299"/>
      <c r="E61" s="299"/>
      <c r="F61" s="299"/>
      <c r="G61" s="299"/>
      <c r="H61" s="299"/>
      <c r="I61" s="299"/>
      <c r="J61" s="311"/>
      <c r="K61" s="311"/>
      <c r="L61" s="299"/>
      <c r="M61" s="299"/>
      <c r="N61" s="299"/>
      <c r="O61" s="299"/>
      <c r="P61" s="299"/>
      <c r="Q61" s="299"/>
      <c r="R61" s="299"/>
      <c r="S61" s="311"/>
    </row>
    <row r="62" spans="1:19" ht="18.75" customHeight="1" x14ac:dyDescent="0.2">
      <c r="A62" s="299"/>
      <c r="B62" s="299"/>
      <c r="C62" s="299"/>
      <c r="D62" s="299"/>
      <c r="E62" s="299"/>
      <c r="F62" s="299"/>
      <c r="G62" s="299"/>
      <c r="H62" s="299"/>
      <c r="I62" s="299"/>
      <c r="J62" s="311"/>
      <c r="K62" s="311"/>
      <c r="L62" s="299"/>
      <c r="M62" s="299"/>
      <c r="N62" s="299"/>
      <c r="O62" s="299"/>
      <c r="P62" s="299"/>
      <c r="Q62" s="299"/>
      <c r="R62" s="299"/>
      <c r="S62" s="311"/>
    </row>
    <row r="63" spans="1:19" ht="18.75" customHeight="1" x14ac:dyDescent="0.2">
      <c r="A63" s="299"/>
      <c r="B63" s="299"/>
      <c r="C63" s="299"/>
      <c r="D63" s="614"/>
      <c r="E63" s="614"/>
      <c r="F63" s="614"/>
      <c r="G63" s="614"/>
      <c r="H63" s="614"/>
      <c r="I63" s="614"/>
      <c r="J63" s="615"/>
      <c r="K63" s="615"/>
      <c r="L63" s="614"/>
      <c r="M63" s="614"/>
      <c r="N63" s="604"/>
      <c r="O63" s="614"/>
      <c r="P63" s="614"/>
      <c r="Q63" s="614"/>
      <c r="R63" s="614"/>
      <c r="S63" s="615"/>
    </row>
    <row r="64" spans="1:19" ht="18.75" customHeight="1" x14ac:dyDescent="0.2">
      <c r="A64" s="299"/>
      <c r="B64" s="299"/>
      <c r="C64" s="299"/>
      <c r="D64" s="299"/>
      <c r="E64" s="299"/>
      <c r="F64" s="299"/>
      <c r="G64" s="299"/>
      <c r="H64" s="299"/>
      <c r="I64" s="299"/>
      <c r="J64" s="311"/>
      <c r="K64" s="311"/>
      <c r="L64" s="299"/>
      <c r="M64" s="299"/>
      <c r="N64" s="299"/>
      <c r="O64" s="299"/>
      <c r="P64" s="299"/>
      <c r="Q64" s="299"/>
      <c r="R64" s="299"/>
      <c r="S64" s="311"/>
    </row>
    <row r="65" spans="1:19" ht="18.75" customHeight="1" x14ac:dyDescent="0.2">
      <c r="A65" s="380"/>
      <c r="B65" s="304"/>
      <c r="C65" s="299"/>
      <c r="D65" s="614"/>
      <c r="E65" s="614"/>
      <c r="F65" s="614"/>
      <c r="G65" s="614"/>
      <c r="H65" s="614"/>
      <c r="I65" s="614"/>
      <c r="J65" s="615"/>
      <c r="K65" s="615"/>
      <c r="L65" s="614"/>
      <c r="M65" s="614"/>
      <c r="N65" s="604"/>
      <c r="O65" s="614"/>
      <c r="P65" s="614"/>
      <c r="Q65" s="614"/>
      <c r="R65" s="614"/>
      <c r="S65" s="615"/>
    </row>
    <row r="66" spans="1:19" ht="18.75" customHeight="1" x14ac:dyDescent="0.2">
      <c r="A66" s="299"/>
      <c r="B66" s="299"/>
      <c r="C66" s="299"/>
      <c r="D66" s="299"/>
      <c r="E66" s="299"/>
      <c r="F66" s="299"/>
      <c r="G66" s="299"/>
      <c r="H66" s="299"/>
      <c r="I66" s="299"/>
      <c r="J66" s="311"/>
      <c r="K66" s="311"/>
      <c r="L66" s="299"/>
      <c r="M66" s="299"/>
      <c r="N66" s="299"/>
      <c r="O66" s="299"/>
      <c r="P66" s="299"/>
      <c r="Q66" s="299"/>
      <c r="R66" s="299"/>
      <c r="S66" s="311"/>
    </row>
    <row r="67" spans="1:19" ht="18.75" customHeight="1" x14ac:dyDescent="0.2">
      <c r="A67" s="299"/>
      <c r="B67" s="299"/>
      <c r="C67" s="299"/>
      <c r="D67" s="614"/>
      <c r="E67" s="614"/>
      <c r="F67" s="614"/>
      <c r="G67" s="614"/>
      <c r="H67" s="614"/>
      <c r="I67" s="614"/>
      <c r="J67" s="615"/>
      <c r="K67" s="615"/>
      <c r="L67" s="614"/>
      <c r="M67" s="614"/>
      <c r="N67" s="299"/>
      <c r="O67" s="614"/>
      <c r="P67" s="614"/>
      <c r="Q67" s="614"/>
      <c r="R67" s="614"/>
      <c r="S67" s="615"/>
    </row>
    <row r="68" spans="1:19" ht="18.75" customHeight="1" x14ac:dyDescent="0.2">
      <c r="A68" s="299"/>
      <c r="B68" s="299"/>
      <c r="C68" s="299"/>
      <c r="D68" s="614"/>
      <c r="E68" s="614"/>
      <c r="F68" s="614"/>
      <c r="G68" s="614"/>
      <c r="H68" s="614"/>
      <c r="I68" s="614"/>
      <c r="J68" s="615"/>
      <c r="K68" s="615"/>
      <c r="L68" s="614"/>
      <c r="M68" s="614"/>
      <c r="N68" s="299"/>
      <c r="O68" s="614"/>
      <c r="P68" s="614"/>
      <c r="Q68" s="614"/>
      <c r="R68" s="614"/>
      <c r="S68" s="615"/>
    </row>
    <row r="69" spans="1:19" ht="18.75" customHeight="1" x14ac:dyDescent="0.2">
      <c r="A69" s="299"/>
      <c r="B69" s="299"/>
      <c r="C69" s="299"/>
      <c r="D69" s="614"/>
      <c r="E69" s="614"/>
      <c r="F69" s="614"/>
      <c r="G69" s="614"/>
      <c r="H69" s="614"/>
      <c r="I69" s="614"/>
      <c r="J69" s="615"/>
      <c r="K69" s="615"/>
      <c r="L69" s="614"/>
      <c r="M69" s="614"/>
      <c r="N69" s="299"/>
      <c r="O69" s="614"/>
      <c r="P69" s="614"/>
      <c r="Q69" s="614"/>
      <c r="R69" s="614"/>
      <c r="S69" s="615"/>
    </row>
    <row r="70" spans="1:19" ht="18.75" customHeight="1" x14ac:dyDescent="0.2">
      <c r="A70" s="299"/>
      <c r="B70" s="299"/>
      <c r="C70" s="299"/>
      <c r="D70" s="614"/>
      <c r="E70" s="614"/>
      <c r="F70" s="614"/>
      <c r="G70" s="614"/>
      <c r="H70" s="614"/>
      <c r="I70" s="614"/>
      <c r="J70" s="615"/>
      <c r="K70" s="615"/>
      <c r="L70" s="614"/>
      <c r="M70" s="614"/>
      <c r="N70" s="604"/>
      <c r="O70" s="614"/>
      <c r="P70" s="614"/>
      <c r="Q70" s="614"/>
      <c r="R70" s="614"/>
      <c r="S70" s="615"/>
    </row>
    <row r="71" spans="1:19" ht="18.75" customHeight="1" x14ac:dyDescent="0.2">
      <c r="A71" s="299"/>
      <c r="B71" s="299"/>
      <c r="C71" s="299"/>
      <c r="D71" s="299"/>
      <c r="E71" s="299"/>
      <c r="F71" s="299"/>
      <c r="G71" s="299"/>
      <c r="H71" s="299"/>
      <c r="I71" s="299"/>
      <c r="J71" s="311"/>
      <c r="K71" s="311"/>
      <c r="L71" s="299"/>
      <c r="M71" s="299"/>
      <c r="N71" s="299"/>
      <c r="O71" s="299"/>
      <c r="P71" s="299"/>
      <c r="Q71" s="299"/>
      <c r="R71" s="299"/>
      <c r="S71" s="311"/>
    </row>
    <row r="72" spans="1:19" ht="18.75" customHeight="1" x14ac:dyDescent="0.2">
      <c r="A72" s="299"/>
      <c r="B72" s="380"/>
      <c r="C72" s="304"/>
      <c r="D72" s="614"/>
      <c r="E72" s="614"/>
      <c r="F72" s="614"/>
      <c r="G72" s="614"/>
      <c r="H72" s="614"/>
      <c r="I72" s="614"/>
      <c r="J72" s="615"/>
      <c r="K72" s="615"/>
      <c r="L72" s="614"/>
      <c r="M72" s="614"/>
      <c r="N72" s="604"/>
      <c r="O72" s="614"/>
      <c r="P72" s="614"/>
      <c r="Q72" s="614"/>
      <c r="R72" s="614"/>
      <c r="S72" s="615"/>
    </row>
    <row r="73" spans="1:19" ht="18.75" customHeight="1" x14ac:dyDescent="0.2">
      <c r="A73" s="299"/>
      <c r="B73" s="299"/>
      <c r="C73" s="299"/>
      <c r="D73" s="614"/>
      <c r="E73" s="614"/>
      <c r="F73" s="614"/>
      <c r="G73" s="614"/>
      <c r="H73" s="614"/>
      <c r="I73" s="614"/>
      <c r="J73" s="615"/>
      <c r="K73" s="615"/>
      <c r="L73" s="614"/>
      <c r="M73" s="614"/>
      <c r="N73" s="604"/>
      <c r="O73" s="614"/>
      <c r="P73" s="614"/>
      <c r="Q73" s="614"/>
      <c r="R73" s="614"/>
      <c r="S73" s="615"/>
    </row>
    <row r="74" spans="1:19" ht="18.75" customHeight="1" x14ac:dyDescent="0.2">
      <c r="A74" s="299"/>
      <c r="B74" s="299"/>
      <c r="C74" s="299"/>
      <c r="D74" s="604"/>
      <c r="E74" s="604"/>
      <c r="F74" s="604"/>
      <c r="G74" s="604"/>
      <c r="H74" s="604"/>
      <c r="I74" s="604"/>
      <c r="J74" s="632"/>
      <c r="K74" s="632"/>
      <c r="L74" s="604"/>
      <c r="M74" s="604"/>
      <c r="N74" s="299"/>
      <c r="O74" s="604"/>
      <c r="P74" s="604"/>
      <c r="Q74" s="604"/>
      <c r="R74" s="604"/>
      <c r="S74" s="632"/>
    </row>
    <row r="75" spans="1:19" ht="18.75" customHeight="1" x14ac:dyDescent="0.2">
      <c r="A75" s="299"/>
      <c r="B75" s="299"/>
      <c r="C75" s="299"/>
      <c r="D75" s="299"/>
      <c r="E75" s="299"/>
      <c r="F75" s="299"/>
      <c r="G75" s="299"/>
      <c r="H75" s="299"/>
      <c r="I75" s="299"/>
      <c r="J75" s="311"/>
      <c r="K75" s="311"/>
      <c r="L75" s="299"/>
      <c r="M75" s="299"/>
      <c r="N75" s="299"/>
      <c r="O75" s="299"/>
      <c r="P75" s="299"/>
      <c r="Q75" s="299"/>
      <c r="R75" s="299"/>
      <c r="S75" s="311"/>
    </row>
    <row r="76" spans="1:19" ht="18.75" customHeight="1" x14ac:dyDescent="0.2">
      <c r="A76" s="380"/>
      <c r="B76" s="304"/>
      <c r="C76" s="299"/>
      <c r="D76" s="614"/>
      <c r="E76" s="614"/>
      <c r="F76" s="614"/>
      <c r="G76" s="614"/>
      <c r="H76" s="614"/>
      <c r="I76" s="614"/>
      <c r="J76" s="615"/>
      <c r="K76" s="615"/>
      <c r="L76" s="614"/>
      <c r="M76" s="614"/>
      <c r="N76" s="604"/>
      <c r="O76" s="614"/>
      <c r="P76" s="614"/>
      <c r="Q76" s="614"/>
      <c r="R76" s="614"/>
      <c r="S76" s="615"/>
    </row>
    <row r="77" spans="1:19" ht="18.75" customHeight="1" x14ac:dyDescent="0.2">
      <c r="A77" s="380"/>
      <c r="B77" s="304"/>
      <c r="C77" s="299"/>
      <c r="D77" s="650"/>
      <c r="E77" s="650"/>
      <c r="F77" s="650"/>
      <c r="G77" s="650"/>
      <c r="H77" s="650"/>
      <c r="I77" s="650"/>
      <c r="J77" s="651"/>
      <c r="K77" s="651"/>
      <c r="L77" s="650"/>
      <c r="M77" s="650"/>
      <c r="N77" s="604"/>
      <c r="O77" s="650"/>
      <c r="P77" s="650"/>
      <c r="Q77" s="650"/>
      <c r="R77" s="650"/>
      <c r="S77" s="651"/>
    </row>
    <row r="78" spans="1:19" ht="18.75" customHeight="1" x14ac:dyDescent="0.2">
      <c r="A78" s="299"/>
      <c r="B78" s="299"/>
      <c r="C78" s="299"/>
      <c r="D78" s="299"/>
      <c r="E78" s="299"/>
      <c r="F78" s="299"/>
      <c r="G78" s="299"/>
      <c r="H78" s="299"/>
      <c r="I78" s="299"/>
      <c r="J78" s="311"/>
      <c r="K78" s="311"/>
      <c r="L78" s="299"/>
      <c r="M78" s="299"/>
      <c r="N78" s="299"/>
      <c r="O78" s="299"/>
      <c r="P78" s="299"/>
      <c r="Q78" s="299"/>
      <c r="R78" s="299"/>
      <c r="S78" s="311"/>
    </row>
    <row r="79" spans="1:19" ht="18.75" customHeight="1" x14ac:dyDescent="0.2">
      <c r="A79" s="380"/>
      <c r="B79" s="304"/>
      <c r="C79" s="299"/>
      <c r="D79" s="614"/>
      <c r="E79" s="614"/>
      <c r="F79" s="614"/>
      <c r="G79" s="614"/>
      <c r="H79" s="614"/>
      <c r="I79" s="614"/>
      <c r="J79" s="615"/>
      <c r="K79" s="615"/>
      <c r="L79" s="614"/>
      <c r="M79" s="614"/>
      <c r="N79" s="299"/>
      <c r="O79" s="614"/>
      <c r="P79" s="614"/>
      <c r="Q79" s="614"/>
      <c r="R79" s="614"/>
      <c r="S79" s="615"/>
    </row>
    <row r="80" spans="1:19" ht="18.75" customHeight="1" x14ac:dyDescent="0.2">
      <c r="A80" s="299"/>
      <c r="B80" s="299"/>
      <c r="C80" s="299"/>
      <c r="D80" s="299"/>
      <c r="E80" s="299"/>
      <c r="F80" s="299"/>
      <c r="G80" s="299"/>
      <c r="H80" s="299"/>
      <c r="I80" s="299"/>
      <c r="J80" s="311"/>
      <c r="K80" s="311"/>
      <c r="L80" s="299"/>
      <c r="M80" s="299"/>
      <c r="N80" s="299"/>
      <c r="O80" s="299"/>
      <c r="P80" s="299"/>
      <c r="Q80" s="299"/>
      <c r="R80" s="299"/>
      <c r="S80" s="311"/>
    </row>
    <row r="81" spans="1:19" ht="18.75" customHeight="1" x14ac:dyDescent="0.2">
      <c r="A81" s="380"/>
      <c r="B81" s="304"/>
      <c r="C81" s="304"/>
      <c r="D81" s="299"/>
      <c r="E81" s="299"/>
      <c r="F81" s="299"/>
      <c r="G81" s="299"/>
      <c r="H81" s="299"/>
      <c r="I81" s="299"/>
      <c r="J81" s="311"/>
      <c r="K81" s="311"/>
      <c r="L81" s="299"/>
      <c r="M81" s="299"/>
      <c r="N81" s="299"/>
      <c r="O81" s="299"/>
      <c r="P81" s="299"/>
      <c r="Q81" s="299"/>
      <c r="R81" s="299"/>
      <c r="S81" s="311"/>
    </row>
    <row r="82" spans="1:19" ht="18.75" customHeight="1" x14ac:dyDescent="0.2">
      <c r="A82" s="299"/>
      <c r="B82" s="299"/>
      <c r="C82" s="299"/>
      <c r="D82" s="614"/>
      <c r="E82" s="614"/>
      <c r="F82" s="614"/>
      <c r="G82" s="614"/>
      <c r="H82" s="614"/>
      <c r="I82" s="614"/>
      <c r="J82" s="615"/>
      <c r="K82" s="615"/>
      <c r="L82" s="614"/>
      <c r="M82" s="614"/>
      <c r="N82" s="604"/>
      <c r="O82" s="614"/>
      <c r="P82" s="614"/>
      <c r="Q82" s="614"/>
      <c r="R82" s="614"/>
      <c r="S82" s="615"/>
    </row>
    <row r="83" spans="1:19" ht="18.75" customHeight="1" x14ac:dyDescent="0.2">
      <c r="A83" s="299"/>
      <c r="B83" s="299"/>
      <c r="C83" s="299"/>
      <c r="D83" s="614"/>
      <c r="E83" s="614"/>
      <c r="F83" s="614"/>
      <c r="G83" s="614"/>
      <c r="H83" s="614"/>
      <c r="I83" s="614"/>
      <c r="J83" s="615"/>
      <c r="K83" s="615"/>
      <c r="L83" s="614"/>
      <c r="M83" s="614"/>
      <c r="N83" s="604"/>
      <c r="O83" s="614"/>
      <c r="P83" s="614"/>
      <c r="Q83" s="614"/>
      <c r="R83" s="614"/>
      <c r="S83" s="615"/>
    </row>
    <row r="84" spans="1:19" ht="18.75" customHeight="1" x14ac:dyDescent="0.2">
      <c r="A84" s="299"/>
      <c r="B84" s="299"/>
      <c r="C84" s="299"/>
      <c r="D84" s="614"/>
      <c r="E84" s="614"/>
      <c r="F84" s="614"/>
      <c r="G84" s="614"/>
      <c r="H84" s="614"/>
      <c r="I84" s="614"/>
      <c r="J84" s="615"/>
      <c r="K84" s="615"/>
      <c r="L84" s="614"/>
      <c r="M84" s="614"/>
      <c r="N84" s="604"/>
      <c r="O84" s="614"/>
      <c r="P84" s="614"/>
      <c r="Q84" s="614"/>
      <c r="R84" s="614"/>
      <c r="S84" s="615"/>
    </row>
    <row r="85" spans="1:19" ht="18.75" customHeight="1" x14ac:dyDescent="0.2">
      <c r="A85" s="299"/>
      <c r="B85" s="299"/>
      <c r="C85" s="299"/>
      <c r="D85" s="614"/>
      <c r="E85" s="614"/>
      <c r="F85" s="614"/>
      <c r="G85" s="614"/>
      <c r="H85" s="614"/>
      <c r="I85" s="614"/>
      <c r="J85" s="615"/>
      <c r="K85" s="615"/>
      <c r="L85" s="614"/>
      <c r="M85" s="614"/>
      <c r="N85" s="604"/>
      <c r="O85" s="614"/>
      <c r="P85" s="614"/>
      <c r="Q85" s="614"/>
      <c r="R85" s="614"/>
      <c r="S85" s="615"/>
    </row>
    <row r="86" spans="1:19" ht="18.75" customHeight="1" x14ac:dyDescent="0.2">
      <c r="A86" s="299"/>
      <c r="B86" s="299"/>
      <c r="C86" s="299"/>
      <c r="D86" s="299"/>
      <c r="E86" s="299"/>
      <c r="F86" s="299"/>
      <c r="G86" s="299"/>
      <c r="H86" s="299"/>
      <c r="I86" s="299"/>
      <c r="J86" s="311"/>
      <c r="K86" s="311"/>
      <c r="L86" s="299"/>
      <c r="M86" s="299"/>
      <c r="N86" s="299"/>
      <c r="O86" s="299"/>
      <c r="P86" s="299"/>
      <c r="Q86" s="299"/>
      <c r="R86" s="299"/>
      <c r="S86" s="311"/>
    </row>
    <row r="87" spans="1:19" ht="18.75" customHeight="1" x14ac:dyDescent="0.2">
      <c r="A87" s="299"/>
      <c r="B87" s="380"/>
      <c r="C87" s="304"/>
      <c r="D87" s="304"/>
      <c r="E87" s="304"/>
      <c r="F87" s="304"/>
      <c r="G87" s="304"/>
      <c r="H87" s="304"/>
      <c r="I87" s="304"/>
      <c r="J87" s="652"/>
      <c r="K87" s="652"/>
      <c r="L87" s="304"/>
      <c r="M87" s="304"/>
      <c r="N87" s="304"/>
      <c r="O87" s="304"/>
      <c r="P87" s="304"/>
      <c r="Q87" s="304"/>
      <c r="R87" s="304"/>
      <c r="S87" s="306"/>
    </row>
    <row r="88" spans="1:19" ht="18.75" customHeight="1" x14ac:dyDescent="0.2">
      <c r="A88" s="299"/>
      <c r="B88" s="299"/>
      <c r="C88" s="299"/>
      <c r="D88" s="299"/>
      <c r="E88" s="299"/>
      <c r="F88" s="299"/>
      <c r="G88" s="299"/>
      <c r="H88" s="299"/>
      <c r="I88" s="299"/>
      <c r="J88" s="311"/>
      <c r="K88" s="311"/>
      <c r="L88" s="299"/>
      <c r="M88" s="299"/>
      <c r="N88" s="299"/>
      <c r="O88" s="299"/>
      <c r="P88" s="299"/>
      <c r="Q88" s="299"/>
      <c r="R88" s="299"/>
      <c r="S88" s="311"/>
    </row>
    <row r="89" spans="1:19" ht="18.75" customHeight="1" x14ac:dyDescent="0.2">
      <c r="A89" s="299"/>
      <c r="B89" s="380"/>
      <c r="C89" s="304"/>
      <c r="D89" s="299"/>
      <c r="E89" s="299"/>
      <c r="F89" s="299"/>
      <c r="G89" s="299"/>
      <c r="H89" s="299"/>
      <c r="I89" s="299"/>
      <c r="J89" s="311"/>
      <c r="K89" s="311"/>
      <c r="L89" s="299"/>
      <c r="M89" s="299"/>
      <c r="N89" s="299"/>
      <c r="O89" s="299"/>
      <c r="P89" s="299"/>
      <c r="Q89" s="299"/>
      <c r="R89" s="299"/>
      <c r="S89" s="311"/>
    </row>
    <row r="90" spans="1:19" ht="18.75" customHeight="1" x14ac:dyDescent="0.2">
      <c r="A90" s="299"/>
      <c r="B90" s="299"/>
      <c r="C90" s="299"/>
      <c r="D90" s="299"/>
      <c r="E90" s="299"/>
      <c r="F90" s="299"/>
      <c r="G90" s="299"/>
      <c r="H90" s="299"/>
      <c r="I90" s="299"/>
      <c r="J90" s="311"/>
      <c r="K90" s="311"/>
      <c r="L90" s="299"/>
      <c r="M90" s="299"/>
      <c r="N90" s="299"/>
      <c r="O90" s="299"/>
      <c r="P90" s="299"/>
      <c r="Q90" s="299"/>
      <c r="R90" s="299"/>
      <c r="S90" s="311"/>
    </row>
    <row r="91" spans="1:19" ht="18.75" customHeight="1" x14ac:dyDescent="0.2">
      <c r="A91" s="373"/>
      <c r="B91" s="373"/>
      <c r="C91" s="373"/>
      <c r="D91" s="373"/>
      <c r="E91" s="373"/>
      <c r="F91" s="373"/>
      <c r="G91" s="373"/>
      <c r="H91" s="373"/>
      <c r="I91" s="373"/>
      <c r="J91" s="368"/>
      <c r="K91" s="368"/>
      <c r="L91" s="373"/>
      <c r="M91" s="373"/>
      <c r="N91" s="373"/>
      <c r="O91" s="373"/>
      <c r="P91" s="373"/>
      <c r="Q91" s="373"/>
      <c r="R91" s="373"/>
      <c r="S91" s="368"/>
    </row>
  </sheetData>
  <mergeCells count="25">
    <mergeCell ref="A2:S2"/>
    <mergeCell ref="A3:S3"/>
    <mergeCell ref="A12:B12"/>
    <mergeCell ref="A14:B14"/>
    <mergeCell ref="A15:B15"/>
    <mergeCell ref="A27:B27"/>
    <mergeCell ref="B30:C30"/>
    <mergeCell ref="B31:C31"/>
    <mergeCell ref="B33:C33"/>
    <mergeCell ref="A37:B37"/>
    <mergeCell ref="A38:C38"/>
    <mergeCell ref="A40:B40"/>
    <mergeCell ref="B43:G43"/>
    <mergeCell ref="A47:B47"/>
    <mergeCell ref="A49:B49"/>
    <mergeCell ref="A51:B51"/>
    <mergeCell ref="B57:C57"/>
    <mergeCell ref="A65:B65"/>
    <mergeCell ref="B72:C72"/>
    <mergeCell ref="A76:B76"/>
    <mergeCell ref="A77:B77"/>
    <mergeCell ref="A79:B79"/>
    <mergeCell ref="A81:C81"/>
    <mergeCell ref="B87:S87"/>
    <mergeCell ref="B89:C89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9"/>
  <sheetViews>
    <sheetView workbookViewId="0"/>
  </sheetViews>
  <sheetFormatPr defaultColWidth="21.5" defaultRowHeight="12.75" x14ac:dyDescent="0.2"/>
  <cols>
    <col min="1" max="1" width="2.5" style="4" customWidth="1"/>
    <col min="2" max="2" width="23.5" style="4" customWidth="1"/>
    <col min="3" max="3" width="13.6640625" style="4" customWidth="1"/>
    <col min="4" max="4" width="1.1640625" style="4" customWidth="1"/>
    <col min="5" max="5" width="7.83203125" style="4" customWidth="1"/>
    <col min="6" max="6" width="1.1640625" style="4" customWidth="1"/>
    <col min="7" max="7" width="7.5" style="4" customWidth="1"/>
    <col min="8" max="8" width="1.1640625" style="4" customWidth="1"/>
    <col min="9" max="9" width="9.83203125" style="4" customWidth="1"/>
    <col min="10" max="10" width="1.1640625" style="4" customWidth="1"/>
    <col min="11" max="11" width="7.6640625" style="4" customWidth="1"/>
    <col min="12" max="12" width="2.83203125" style="4" customWidth="1"/>
    <col min="13" max="13" width="13.6640625" style="4" customWidth="1"/>
    <col min="14" max="14" width="1.1640625" style="4" customWidth="1"/>
    <col min="15" max="15" width="7.83203125" style="4" customWidth="1"/>
    <col min="16" max="16" width="1.1640625" style="4" customWidth="1"/>
    <col min="17" max="17" width="7.5" style="4" customWidth="1"/>
    <col min="18" max="18" width="1.1640625" style="4" customWidth="1"/>
    <col min="19" max="19" width="9.83203125" style="4" customWidth="1"/>
    <col min="20" max="20" width="1.1640625" style="4" customWidth="1"/>
    <col min="21" max="21" width="7.6640625" style="4" customWidth="1"/>
    <col min="22" max="22" width="2.83203125" style="4" customWidth="1"/>
    <col min="23" max="23" width="13.6640625" style="4" customWidth="1"/>
    <col min="24" max="24" width="1.1640625" style="4" customWidth="1"/>
    <col min="25" max="25" width="7.83203125" style="4" customWidth="1"/>
    <col min="26" max="26" width="1.1640625" style="4" customWidth="1"/>
    <col min="27" max="27" width="7.5" style="4" customWidth="1"/>
    <col min="28" max="28" width="1.1640625" style="4" customWidth="1"/>
    <col min="29" max="29" width="9.83203125" style="4" customWidth="1"/>
    <col min="30" max="30" width="1.1640625" style="4" customWidth="1"/>
    <col min="31" max="31" width="7.6640625" style="4" customWidth="1"/>
    <col min="32" max="32" width="3.1640625" style="4" customWidth="1"/>
    <col min="33" max="33" width="13.6640625" style="4" customWidth="1"/>
    <col min="34" max="34" width="2" style="4" customWidth="1"/>
    <col min="35" max="35" width="7.6640625" style="4" customWidth="1"/>
    <col min="36" max="36" width="1.83203125" style="4" customWidth="1"/>
    <col min="37" max="37" width="7.6640625" style="4" customWidth="1"/>
    <col min="38" max="38" width="1.83203125" style="4" customWidth="1"/>
    <col min="39" max="39" width="9.83203125" style="4" customWidth="1"/>
    <col min="40" max="40" width="0.6640625" style="4" customWidth="1"/>
    <col min="41" max="41" width="7.6640625" style="4" customWidth="1"/>
    <col min="42" max="42" width="2.5" style="4" customWidth="1"/>
    <col min="43" max="43" width="13.6640625" style="4" customWidth="1"/>
    <col min="44" max="44" width="1.83203125" style="4" customWidth="1"/>
    <col min="45" max="45" width="8.5" style="4" customWidth="1"/>
    <col min="46" max="46" width="1.83203125" style="4" customWidth="1"/>
    <col min="47" max="47" width="7.6640625" style="4" customWidth="1"/>
    <col min="48" max="48" width="1.83203125" style="4" customWidth="1"/>
    <col min="49" max="49" width="10" style="4" customWidth="1"/>
    <col min="50" max="50" width="1.83203125" style="4" customWidth="1"/>
    <col min="51" max="51" width="7.6640625" style="4" customWidth="1"/>
    <col min="52" max="16384" width="21.5" style="4"/>
  </cols>
  <sheetData>
    <row r="1" spans="1:51" ht="12.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2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84" t="s">
        <v>0</v>
      </c>
    </row>
    <row r="2" spans="1:51" ht="18.75" customHeight="1" x14ac:dyDescent="0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5"/>
    </row>
    <row r="3" spans="1:51" ht="18.75" customHeight="1" x14ac:dyDescent="0.25">
      <c r="A3" s="126" t="s">
        <v>176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8"/>
    </row>
    <row r="4" spans="1:51" ht="12.4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75"/>
      <c r="AF4" s="7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4" customHeight="1" x14ac:dyDescent="0.2">
      <c r="A5" s="129"/>
      <c r="B5" s="8" t="s">
        <v>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30"/>
      <c r="AF5" s="13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</row>
    <row r="6" spans="1:51" ht="12.4" customHeight="1" x14ac:dyDescent="0.2">
      <c r="A6" s="129"/>
      <c r="B6" s="8" t="s">
        <v>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30"/>
      <c r="AF6" s="130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</row>
    <row r="7" spans="1:51" ht="12.4" customHeight="1" x14ac:dyDescent="0.2">
      <c r="A7" s="1"/>
      <c r="B7" s="10" t="s">
        <v>5</v>
      </c>
      <c r="C7" s="7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75"/>
      <c r="AF7" s="75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2.4" customHeight="1" x14ac:dyDescent="0.2">
      <c r="A8" s="1"/>
      <c r="B8" s="12" t="s">
        <v>6</v>
      </c>
      <c r="C8" s="8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75"/>
      <c r="AF8" s="75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2.4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75"/>
      <c r="AF9" s="75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4" customHeight="1" x14ac:dyDescent="0.2">
      <c r="A10" s="1"/>
      <c r="B10" s="131" t="s">
        <v>175</v>
      </c>
      <c r="C10" s="132" t="s">
        <v>174</v>
      </c>
      <c r="D10" s="133"/>
      <c r="E10" s="133"/>
      <c r="F10" s="133"/>
      <c r="G10" s="133"/>
      <c r="H10" s="133"/>
      <c r="I10" s="133"/>
      <c r="J10" s="133"/>
      <c r="K10" s="133"/>
      <c r="L10" s="134"/>
      <c r="M10" s="132" t="s">
        <v>173</v>
      </c>
      <c r="N10" s="135"/>
      <c r="O10" s="135"/>
      <c r="P10" s="135"/>
      <c r="Q10" s="135"/>
      <c r="R10" s="135"/>
      <c r="S10" s="135"/>
      <c r="T10" s="135"/>
      <c r="U10" s="135"/>
      <c r="V10" s="134"/>
      <c r="W10" s="132" t="s">
        <v>172</v>
      </c>
      <c r="X10" s="135"/>
      <c r="Y10" s="135"/>
      <c r="Z10" s="135"/>
      <c r="AA10" s="135"/>
      <c r="AB10" s="135"/>
      <c r="AC10" s="135"/>
      <c r="AD10" s="135"/>
      <c r="AE10" s="135"/>
      <c r="AF10" s="136"/>
      <c r="AG10" s="137" t="s">
        <v>171</v>
      </c>
      <c r="AH10" s="138"/>
      <c r="AI10" s="138"/>
      <c r="AJ10" s="138"/>
      <c r="AK10" s="138"/>
      <c r="AL10" s="138"/>
      <c r="AM10" s="138"/>
      <c r="AN10" s="138"/>
      <c r="AO10" s="138"/>
      <c r="AP10" s="139"/>
      <c r="AQ10" s="132" t="s">
        <v>170</v>
      </c>
      <c r="AR10" s="138"/>
      <c r="AS10" s="138"/>
      <c r="AT10" s="138"/>
      <c r="AU10" s="138"/>
      <c r="AV10" s="138"/>
      <c r="AW10" s="138"/>
      <c r="AX10" s="138"/>
      <c r="AY10" s="140"/>
    </row>
    <row r="11" spans="1:51" ht="12.4" customHeight="1" x14ac:dyDescent="0.2">
      <c r="A11" s="1"/>
      <c r="B11" s="141"/>
      <c r="C11" s="142" t="s">
        <v>169</v>
      </c>
      <c r="D11" s="1"/>
      <c r="E11" s="142" t="s">
        <v>168</v>
      </c>
      <c r="F11" s="1"/>
      <c r="G11" s="142" t="s">
        <v>167</v>
      </c>
      <c r="H11" s="1"/>
      <c r="I11" s="142" t="s">
        <v>166</v>
      </c>
      <c r="J11" s="1"/>
      <c r="K11" s="142" t="s">
        <v>65</v>
      </c>
      <c r="L11" s="1"/>
      <c r="M11" s="142" t="s">
        <v>169</v>
      </c>
      <c r="N11" s="1"/>
      <c r="O11" s="142" t="s">
        <v>168</v>
      </c>
      <c r="P11" s="1"/>
      <c r="Q11" s="142" t="s">
        <v>167</v>
      </c>
      <c r="R11" s="1"/>
      <c r="S11" s="142" t="s">
        <v>166</v>
      </c>
      <c r="T11" s="1"/>
      <c r="U11" s="142" t="s">
        <v>65</v>
      </c>
      <c r="V11" s="1"/>
      <c r="W11" s="142" t="s">
        <v>169</v>
      </c>
      <c r="X11" s="1"/>
      <c r="Y11" s="142" t="s">
        <v>168</v>
      </c>
      <c r="Z11" s="1"/>
      <c r="AA11" s="142" t="s">
        <v>167</v>
      </c>
      <c r="AB11" s="1"/>
      <c r="AC11" s="142" t="s">
        <v>166</v>
      </c>
      <c r="AD11" s="1"/>
      <c r="AE11" s="142" t="s">
        <v>65</v>
      </c>
      <c r="AF11" s="75"/>
      <c r="AG11" s="143" t="s">
        <v>169</v>
      </c>
      <c r="AH11" s="1"/>
      <c r="AI11" s="142" t="s">
        <v>168</v>
      </c>
      <c r="AJ11" s="1"/>
      <c r="AK11" s="142" t="s">
        <v>167</v>
      </c>
      <c r="AL11" s="1"/>
      <c r="AM11" s="142" t="s">
        <v>166</v>
      </c>
      <c r="AN11" s="1"/>
      <c r="AO11" s="144" t="s">
        <v>65</v>
      </c>
      <c r="AP11" s="75"/>
      <c r="AQ11" s="142" t="s">
        <v>169</v>
      </c>
      <c r="AR11" s="1"/>
      <c r="AS11" s="142" t="s">
        <v>168</v>
      </c>
      <c r="AT11" s="1"/>
      <c r="AU11" s="142" t="s">
        <v>167</v>
      </c>
      <c r="AV11" s="1"/>
      <c r="AW11" s="142" t="s">
        <v>166</v>
      </c>
      <c r="AX11" s="1"/>
      <c r="AY11" s="145" t="s">
        <v>65</v>
      </c>
    </row>
    <row r="12" spans="1:51" ht="12.4" customHeight="1" x14ac:dyDescent="0.2">
      <c r="A12" s="1"/>
      <c r="B12" s="146" t="s">
        <v>165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75"/>
      <c r="AG12" s="35"/>
      <c r="AH12" s="1"/>
      <c r="AI12" s="1"/>
      <c r="AJ12" s="1"/>
      <c r="AK12" s="1"/>
      <c r="AL12" s="1"/>
      <c r="AM12" s="1"/>
      <c r="AN12" s="1"/>
      <c r="AO12" s="75"/>
      <c r="AP12" s="75"/>
      <c r="AQ12" s="1"/>
      <c r="AR12" s="1"/>
      <c r="AS12" s="1"/>
      <c r="AT12" s="1"/>
      <c r="AU12" s="1"/>
      <c r="AV12" s="1"/>
      <c r="AW12" s="1"/>
      <c r="AX12" s="1"/>
      <c r="AY12" s="147"/>
    </row>
    <row r="13" spans="1:51" ht="12.4" customHeight="1" x14ac:dyDescent="0.2">
      <c r="A13" s="1"/>
      <c r="B13" s="148" t="s">
        <v>164</v>
      </c>
      <c r="C13" s="95">
        <v>2163200000</v>
      </c>
      <c r="D13" s="1"/>
      <c r="E13" s="149">
        <v>0.04</v>
      </c>
      <c r="F13" s="1"/>
      <c r="G13" s="149">
        <v>0</v>
      </c>
      <c r="H13" s="1"/>
      <c r="I13" s="149">
        <v>0.13</v>
      </c>
      <c r="J13" s="1"/>
      <c r="K13" s="149">
        <v>0.17</v>
      </c>
      <c r="L13" s="1"/>
      <c r="M13" s="94">
        <v>2445400000</v>
      </c>
      <c r="N13" s="1"/>
      <c r="O13" s="149">
        <v>0.03</v>
      </c>
      <c r="P13" s="1"/>
      <c r="Q13" s="150">
        <v>0</v>
      </c>
      <c r="R13" s="1"/>
      <c r="S13" s="149">
        <v>0.12</v>
      </c>
      <c r="T13" s="1"/>
      <c r="U13" s="149">
        <v>0.15</v>
      </c>
      <c r="V13" s="1"/>
      <c r="W13" s="94">
        <v>2499000000</v>
      </c>
      <c r="X13" s="1"/>
      <c r="Y13" s="149">
        <v>0.02</v>
      </c>
      <c r="Z13" s="1"/>
      <c r="AA13" s="151">
        <v>0</v>
      </c>
      <c r="AB13" s="75"/>
      <c r="AC13" s="149">
        <v>0.15</v>
      </c>
      <c r="AD13" s="1"/>
      <c r="AE13" s="149">
        <v>0.17</v>
      </c>
      <c r="AF13" s="152"/>
      <c r="AG13" s="153">
        <v>2834100000</v>
      </c>
      <c r="AH13" s="154"/>
      <c r="AI13" s="149">
        <v>0.01</v>
      </c>
      <c r="AJ13" s="154"/>
      <c r="AK13" s="155">
        <v>0</v>
      </c>
      <c r="AL13" s="154"/>
      <c r="AM13" s="149">
        <v>0.15</v>
      </c>
      <c r="AN13" s="154"/>
      <c r="AO13" s="151">
        <v>0.16</v>
      </c>
      <c r="AP13" s="152"/>
      <c r="AQ13" s="94">
        <v>9941700000</v>
      </c>
      <c r="AR13" s="154"/>
      <c r="AS13" s="149">
        <v>0.02</v>
      </c>
      <c r="AT13" s="154"/>
      <c r="AU13" s="149">
        <v>0</v>
      </c>
      <c r="AV13" s="154"/>
      <c r="AW13" s="149">
        <v>0.14000000000000001</v>
      </c>
      <c r="AX13" s="154"/>
      <c r="AY13" s="156">
        <v>0.16</v>
      </c>
    </row>
    <row r="14" spans="1:51" ht="12.4" customHeight="1" x14ac:dyDescent="0.2">
      <c r="A14" s="1"/>
      <c r="B14" s="157" t="s">
        <v>212</v>
      </c>
      <c r="C14" s="103">
        <v>808800000</v>
      </c>
      <c r="D14" s="1"/>
      <c r="E14" s="149">
        <v>-0.04</v>
      </c>
      <c r="F14" s="1"/>
      <c r="G14" s="149">
        <v>-0.05</v>
      </c>
      <c r="H14" s="1"/>
      <c r="I14" s="149">
        <v>0.03</v>
      </c>
      <c r="J14" s="1"/>
      <c r="K14" s="158">
        <v>-0.06</v>
      </c>
      <c r="L14" s="1"/>
      <c r="M14" s="103">
        <v>823800000</v>
      </c>
      <c r="N14" s="1"/>
      <c r="O14" s="149">
        <v>-0.05</v>
      </c>
      <c r="P14" s="1"/>
      <c r="Q14" s="149">
        <v>0.02</v>
      </c>
      <c r="R14" s="1"/>
      <c r="S14" s="149">
        <v>0.04</v>
      </c>
      <c r="T14" s="1"/>
      <c r="U14" s="149">
        <v>0.01</v>
      </c>
      <c r="V14" s="1"/>
      <c r="W14" s="103">
        <v>796700000</v>
      </c>
      <c r="X14" s="1"/>
      <c r="Y14" s="149">
        <v>-0.04</v>
      </c>
      <c r="Z14" s="1"/>
      <c r="AA14" s="151">
        <v>-0.02</v>
      </c>
      <c r="AB14" s="75"/>
      <c r="AC14" s="149">
        <v>0.01</v>
      </c>
      <c r="AD14" s="1"/>
      <c r="AE14" s="149">
        <v>-0.05</v>
      </c>
      <c r="AF14" s="152"/>
      <c r="AG14" s="159">
        <v>785200000</v>
      </c>
      <c r="AH14" s="154"/>
      <c r="AI14" s="149">
        <v>-0.05</v>
      </c>
      <c r="AJ14" s="154"/>
      <c r="AK14" s="149">
        <v>-0.02</v>
      </c>
      <c r="AL14" s="154"/>
      <c r="AM14" s="149">
        <v>0.02</v>
      </c>
      <c r="AN14" s="154"/>
      <c r="AO14" s="151">
        <v>-0.05</v>
      </c>
      <c r="AP14" s="152"/>
      <c r="AQ14" s="103">
        <v>3214400000</v>
      </c>
      <c r="AR14" s="154"/>
      <c r="AS14" s="149">
        <v>-0.04</v>
      </c>
      <c r="AT14" s="154"/>
      <c r="AU14" s="149">
        <v>-0.02</v>
      </c>
      <c r="AV14" s="154"/>
      <c r="AW14" s="149">
        <v>0.02</v>
      </c>
      <c r="AX14" s="154"/>
      <c r="AY14" s="156">
        <v>-0.04</v>
      </c>
    </row>
    <row r="15" spans="1:51" ht="12.4" customHeight="1" x14ac:dyDescent="0.2">
      <c r="A15" s="1"/>
      <c r="B15" s="148" t="s">
        <v>163</v>
      </c>
      <c r="C15" s="103">
        <v>482000000</v>
      </c>
      <c r="D15" s="1"/>
      <c r="E15" s="149">
        <v>-0.04</v>
      </c>
      <c r="F15" s="1"/>
      <c r="G15" s="149">
        <v>0.02</v>
      </c>
      <c r="H15" s="1"/>
      <c r="I15" s="149">
        <v>0.18</v>
      </c>
      <c r="J15" s="1"/>
      <c r="K15" s="149">
        <v>0.16</v>
      </c>
      <c r="L15" s="1"/>
      <c r="M15" s="104">
        <v>593800000</v>
      </c>
      <c r="N15" s="1"/>
      <c r="O15" s="149">
        <v>-7.0000000000000007E-2</v>
      </c>
      <c r="P15" s="1"/>
      <c r="Q15" s="149">
        <v>0.11</v>
      </c>
      <c r="R15" s="1"/>
      <c r="S15" s="149">
        <v>0.16</v>
      </c>
      <c r="T15" s="1"/>
      <c r="U15" s="149">
        <v>0.21</v>
      </c>
      <c r="V15" s="1"/>
      <c r="W15" s="104">
        <v>568500000</v>
      </c>
      <c r="X15" s="1"/>
      <c r="Y15" s="149">
        <v>-0.06</v>
      </c>
      <c r="Z15" s="1"/>
      <c r="AA15" s="151">
        <v>0.18</v>
      </c>
      <c r="AB15" s="75"/>
      <c r="AC15" s="149">
        <v>0.02</v>
      </c>
      <c r="AD15" s="1"/>
      <c r="AE15" s="149">
        <v>0.15</v>
      </c>
      <c r="AF15" s="152"/>
      <c r="AG15" s="160">
        <v>608700000</v>
      </c>
      <c r="AH15" s="154"/>
      <c r="AI15" s="149">
        <v>-7.0000000000000007E-2</v>
      </c>
      <c r="AJ15" s="154"/>
      <c r="AK15" s="149">
        <v>0.13</v>
      </c>
      <c r="AL15" s="154"/>
      <c r="AM15" s="149">
        <v>0.03</v>
      </c>
      <c r="AN15" s="154"/>
      <c r="AO15" s="151">
        <v>0.09</v>
      </c>
      <c r="AP15" s="152"/>
      <c r="AQ15" s="103">
        <v>2253000000</v>
      </c>
      <c r="AR15" s="154"/>
      <c r="AS15" s="149">
        <v>-0.06</v>
      </c>
      <c r="AT15" s="154"/>
      <c r="AU15" s="149">
        <v>0.11</v>
      </c>
      <c r="AV15" s="154"/>
      <c r="AW15" s="149">
        <v>0.09</v>
      </c>
      <c r="AX15" s="154"/>
      <c r="AY15" s="156">
        <v>0.15</v>
      </c>
    </row>
    <row r="16" spans="1:51" ht="12.4" customHeight="1" x14ac:dyDescent="0.2">
      <c r="A16" s="1"/>
      <c r="B16" s="157" t="s">
        <v>213</v>
      </c>
      <c r="C16" s="97">
        <v>656600000</v>
      </c>
      <c r="D16" s="1"/>
      <c r="E16" s="149">
        <v>0</v>
      </c>
      <c r="F16" s="1"/>
      <c r="G16" s="149">
        <v>-0.1</v>
      </c>
      <c r="H16" s="1"/>
      <c r="I16" s="149">
        <v>-0.05</v>
      </c>
      <c r="J16" s="1"/>
      <c r="K16" s="149">
        <v>-0.14000000000000001</v>
      </c>
      <c r="L16" s="1"/>
      <c r="M16" s="97">
        <v>681900000</v>
      </c>
      <c r="N16" s="1"/>
      <c r="O16" s="149">
        <v>-0.02</v>
      </c>
      <c r="P16" s="1"/>
      <c r="Q16" s="149">
        <v>-7.0000000000000007E-2</v>
      </c>
      <c r="R16" s="1"/>
      <c r="S16" s="149">
        <v>0.05</v>
      </c>
      <c r="T16" s="1"/>
      <c r="U16" s="149">
        <v>-0.04</v>
      </c>
      <c r="V16" s="1"/>
      <c r="W16" s="98">
        <v>621400000</v>
      </c>
      <c r="X16" s="1"/>
      <c r="Y16" s="149">
        <v>-0.01</v>
      </c>
      <c r="Z16" s="1"/>
      <c r="AA16" s="151">
        <v>-0.04</v>
      </c>
      <c r="AB16" s="75"/>
      <c r="AC16" s="149">
        <v>-7.0000000000000007E-2</v>
      </c>
      <c r="AD16" s="1"/>
      <c r="AE16" s="149">
        <v>-0.12</v>
      </c>
      <c r="AF16" s="152"/>
      <c r="AG16" s="161">
        <v>694900000</v>
      </c>
      <c r="AH16" s="154"/>
      <c r="AI16" s="149">
        <v>-0.02</v>
      </c>
      <c r="AJ16" s="154"/>
      <c r="AK16" s="149">
        <v>-0.03</v>
      </c>
      <c r="AL16" s="154"/>
      <c r="AM16" s="149">
        <v>-0.01</v>
      </c>
      <c r="AN16" s="154"/>
      <c r="AO16" s="151">
        <v>-0.06</v>
      </c>
      <c r="AP16" s="152"/>
      <c r="AQ16" s="97">
        <v>2654700000</v>
      </c>
      <c r="AR16" s="154"/>
      <c r="AS16" s="158">
        <v>-0.01</v>
      </c>
      <c r="AT16" s="154"/>
      <c r="AU16" s="149">
        <v>-0.06</v>
      </c>
      <c r="AV16" s="154"/>
      <c r="AW16" s="149">
        <v>-0.02</v>
      </c>
      <c r="AX16" s="154"/>
      <c r="AY16" s="156">
        <v>-0.09</v>
      </c>
    </row>
    <row r="17" spans="1:51" ht="12.4" customHeight="1" x14ac:dyDescent="0.2">
      <c r="A17" s="1"/>
      <c r="B17" s="146" t="s">
        <v>162</v>
      </c>
      <c r="C17" s="100">
        <v>4110500000</v>
      </c>
      <c r="D17" s="1"/>
      <c r="E17" s="149">
        <v>0.01</v>
      </c>
      <c r="F17" s="1"/>
      <c r="G17" s="149">
        <v>-0.03</v>
      </c>
      <c r="H17" s="1"/>
      <c r="I17" s="149">
        <v>0.08</v>
      </c>
      <c r="J17" s="1"/>
      <c r="K17" s="149">
        <v>0.06</v>
      </c>
      <c r="L17" s="1"/>
      <c r="M17" s="100">
        <v>4545000000</v>
      </c>
      <c r="N17" s="1"/>
      <c r="O17" s="149">
        <v>0</v>
      </c>
      <c r="P17" s="1"/>
      <c r="Q17" s="149">
        <v>0.01</v>
      </c>
      <c r="R17" s="1"/>
      <c r="S17" s="149">
        <v>0.1</v>
      </c>
      <c r="T17" s="1"/>
      <c r="U17" s="149">
        <v>0.1</v>
      </c>
      <c r="V17" s="1"/>
      <c r="W17" s="99">
        <v>4485500000</v>
      </c>
      <c r="X17" s="1"/>
      <c r="Y17" s="162">
        <v>-0.01</v>
      </c>
      <c r="Z17" s="81"/>
      <c r="AA17" s="158">
        <v>0.01</v>
      </c>
      <c r="AB17" s="82"/>
      <c r="AC17" s="149">
        <v>7.0000000000000007E-2</v>
      </c>
      <c r="AD17" s="1"/>
      <c r="AE17" s="149">
        <v>7.0000000000000007E-2</v>
      </c>
      <c r="AF17" s="152"/>
      <c r="AG17" s="163">
        <v>4922900000</v>
      </c>
      <c r="AH17" s="154"/>
      <c r="AI17" s="149">
        <v>-0.01</v>
      </c>
      <c r="AJ17" s="154"/>
      <c r="AK17" s="149">
        <v>0.01</v>
      </c>
      <c r="AL17" s="154"/>
      <c r="AM17" s="149">
        <v>0.09</v>
      </c>
      <c r="AN17" s="154"/>
      <c r="AO17" s="151">
        <v>0.08</v>
      </c>
      <c r="AP17" s="152"/>
      <c r="AQ17" s="99">
        <v>18063900000</v>
      </c>
      <c r="AR17" s="154"/>
      <c r="AS17" s="158">
        <v>-0.01</v>
      </c>
      <c r="AT17" s="154"/>
      <c r="AU17" s="149">
        <v>0</v>
      </c>
      <c r="AV17" s="154"/>
      <c r="AW17" s="149">
        <v>0.08</v>
      </c>
      <c r="AX17" s="154"/>
      <c r="AY17" s="156">
        <v>0.08</v>
      </c>
    </row>
    <row r="18" spans="1:51" ht="12.4" customHeight="1" x14ac:dyDescent="0.2">
      <c r="A18" s="1"/>
      <c r="B18" s="141"/>
      <c r="C18" s="155"/>
      <c r="D18" s="1"/>
      <c r="E18" s="154"/>
      <c r="F18" s="1"/>
      <c r="G18" s="154"/>
      <c r="H18" s="1"/>
      <c r="I18" s="154"/>
      <c r="J18" s="1"/>
      <c r="K18" s="154"/>
      <c r="L18" s="1"/>
      <c r="M18" s="96"/>
      <c r="N18" s="1"/>
      <c r="O18" s="1"/>
      <c r="P18" s="1"/>
      <c r="Q18" s="1"/>
      <c r="R18" s="1"/>
      <c r="S18" s="1"/>
      <c r="T18" s="1"/>
      <c r="U18" s="1"/>
      <c r="V18" s="1"/>
      <c r="W18" s="96"/>
      <c r="X18" s="1"/>
      <c r="Y18" s="1"/>
      <c r="Z18" s="1"/>
      <c r="AA18" s="1"/>
      <c r="AB18" s="1"/>
      <c r="AC18" s="1"/>
      <c r="AD18" s="1"/>
      <c r="AE18" s="1"/>
      <c r="AF18" s="152"/>
      <c r="AG18" s="164"/>
      <c r="AH18" s="154"/>
      <c r="AI18" s="154"/>
      <c r="AJ18" s="154"/>
      <c r="AK18" s="154"/>
      <c r="AL18" s="154"/>
      <c r="AM18" s="154"/>
      <c r="AN18" s="154"/>
      <c r="AO18" s="152"/>
      <c r="AP18" s="152"/>
      <c r="AQ18" s="165"/>
      <c r="AR18" s="154"/>
      <c r="AS18" s="154"/>
      <c r="AT18" s="154"/>
      <c r="AU18" s="154"/>
      <c r="AV18" s="154"/>
      <c r="AW18" s="154"/>
      <c r="AX18" s="154"/>
      <c r="AY18" s="166"/>
    </row>
    <row r="19" spans="1:51" ht="12.4" customHeight="1" x14ac:dyDescent="0.2">
      <c r="A19" s="1"/>
      <c r="B19" s="146" t="s">
        <v>161</v>
      </c>
      <c r="C19" s="98">
        <v>754600000</v>
      </c>
      <c r="D19" s="1"/>
      <c r="E19" s="158">
        <v>0.01</v>
      </c>
      <c r="F19" s="1"/>
      <c r="G19" s="149">
        <v>-0.04</v>
      </c>
      <c r="H19" s="1"/>
      <c r="I19" s="149">
        <v>0.03</v>
      </c>
      <c r="J19" s="1"/>
      <c r="K19" s="149">
        <v>0.01</v>
      </c>
      <c r="L19" s="1"/>
      <c r="M19" s="98">
        <v>859800000</v>
      </c>
      <c r="N19" s="1"/>
      <c r="O19" s="149">
        <v>0.02</v>
      </c>
      <c r="P19" s="1"/>
      <c r="Q19" s="149">
        <v>-0.02</v>
      </c>
      <c r="R19" s="1"/>
      <c r="S19" s="149">
        <v>0.02</v>
      </c>
      <c r="T19" s="1"/>
      <c r="U19" s="149">
        <v>0.02</v>
      </c>
      <c r="V19" s="1"/>
      <c r="W19" s="98">
        <v>706200000</v>
      </c>
      <c r="X19" s="1"/>
      <c r="Y19" s="149">
        <v>0</v>
      </c>
      <c r="Z19" s="154"/>
      <c r="AA19" s="149">
        <v>-0.01</v>
      </c>
      <c r="AB19" s="1"/>
      <c r="AC19" s="149">
        <v>-0.09</v>
      </c>
      <c r="AD19" s="1"/>
      <c r="AE19" s="162">
        <v>-0.09</v>
      </c>
      <c r="AF19" s="152"/>
      <c r="AG19" s="161">
        <v>837600000</v>
      </c>
      <c r="AH19" s="154"/>
      <c r="AI19" s="149">
        <v>0.01</v>
      </c>
      <c r="AJ19" s="154"/>
      <c r="AK19" s="149">
        <v>0</v>
      </c>
      <c r="AL19" s="154"/>
      <c r="AM19" s="149">
        <v>0.03</v>
      </c>
      <c r="AN19" s="154"/>
      <c r="AO19" s="151">
        <v>0.03</v>
      </c>
      <c r="AP19" s="152"/>
      <c r="AQ19" s="98">
        <v>3158200000</v>
      </c>
      <c r="AR19" s="154"/>
      <c r="AS19" s="149">
        <v>0.01</v>
      </c>
      <c r="AT19" s="154"/>
      <c r="AU19" s="149">
        <v>-0.02</v>
      </c>
      <c r="AV19" s="154"/>
      <c r="AW19" s="149">
        <v>0</v>
      </c>
      <c r="AX19" s="154"/>
      <c r="AY19" s="156">
        <v>-0.01</v>
      </c>
    </row>
    <row r="20" spans="1:51" ht="12.4" customHeight="1" x14ac:dyDescent="0.2">
      <c r="A20" s="1"/>
      <c r="B20" s="141"/>
      <c r="C20" s="167"/>
      <c r="D20" s="1"/>
      <c r="E20" s="154"/>
      <c r="F20" s="1"/>
      <c r="G20" s="154"/>
      <c r="H20" s="1"/>
      <c r="I20" s="154"/>
      <c r="J20" s="1"/>
      <c r="K20" s="154"/>
      <c r="L20" s="1"/>
      <c r="M20" s="167"/>
      <c r="N20" s="1"/>
      <c r="O20" s="154"/>
      <c r="P20" s="1"/>
      <c r="Q20" s="1"/>
      <c r="R20" s="1"/>
      <c r="S20" s="1"/>
      <c r="T20" s="1"/>
      <c r="U20" s="154"/>
      <c r="V20" s="1"/>
      <c r="W20" s="167"/>
      <c r="X20" s="1"/>
      <c r="Y20" s="1"/>
      <c r="Z20" s="1"/>
      <c r="AA20" s="1"/>
      <c r="AB20" s="1"/>
      <c r="AC20" s="1"/>
      <c r="AD20" s="1"/>
      <c r="AE20" s="1"/>
      <c r="AF20" s="152"/>
      <c r="AG20" s="168"/>
      <c r="AH20" s="154"/>
      <c r="AI20" s="154"/>
      <c r="AJ20" s="154"/>
      <c r="AK20" s="154"/>
      <c r="AL20" s="154"/>
      <c r="AM20" s="154"/>
      <c r="AN20" s="154"/>
      <c r="AO20" s="152"/>
      <c r="AP20" s="152"/>
      <c r="AQ20" s="169"/>
      <c r="AR20" s="154"/>
      <c r="AS20" s="154"/>
      <c r="AT20" s="154"/>
      <c r="AU20" s="154"/>
      <c r="AV20" s="154"/>
      <c r="AW20" s="154"/>
      <c r="AX20" s="154"/>
      <c r="AY20" s="166"/>
    </row>
    <row r="21" spans="1:51" ht="12.4" customHeight="1" x14ac:dyDescent="0.2">
      <c r="A21" s="1"/>
      <c r="B21" s="146" t="s">
        <v>160</v>
      </c>
      <c r="C21" s="94">
        <v>4865100000</v>
      </c>
      <c r="D21" s="1"/>
      <c r="E21" s="158">
        <v>0.01</v>
      </c>
      <c r="F21" s="1"/>
      <c r="G21" s="149">
        <v>-0.03</v>
      </c>
      <c r="H21" s="1"/>
      <c r="I21" s="149">
        <v>7.0000000000000007E-2</v>
      </c>
      <c r="J21" s="1"/>
      <c r="K21" s="149">
        <v>0.05</v>
      </c>
      <c r="L21" s="1"/>
      <c r="M21" s="94">
        <v>5404800000</v>
      </c>
      <c r="N21" s="1"/>
      <c r="O21" s="149">
        <v>0</v>
      </c>
      <c r="P21" s="1"/>
      <c r="Q21" s="149">
        <v>0</v>
      </c>
      <c r="R21" s="1"/>
      <c r="S21" s="149">
        <v>0.08</v>
      </c>
      <c r="T21" s="1"/>
      <c r="U21" s="149">
        <v>0.09</v>
      </c>
      <c r="V21" s="1"/>
      <c r="W21" s="94">
        <v>5191700000</v>
      </c>
      <c r="X21" s="1"/>
      <c r="Y21" s="149">
        <v>-0.01</v>
      </c>
      <c r="Z21" s="1"/>
      <c r="AA21" s="149">
        <v>0.01</v>
      </c>
      <c r="AB21" s="1"/>
      <c r="AC21" s="149">
        <v>0.04</v>
      </c>
      <c r="AD21" s="1"/>
      <c r="AE21" s="149">
        <v>0.05</v>
      </c>
      <c r="AF21" s="170"/>
      <c r="AG21" s="171">
        <v>5760500000</v>
      </c>
      <c r="AH21" s="172"/>
      <c r="AI21" s="162">
        <v>-0.01</v>
      </c>
      <c r="AJ21" s="172"/>
      <c r="AK21" s="162">
        <v>0.01</v>
      </c>
      <c r="AL21" s="172"/>
      <c r="AM21" s="162">
        <v>0.08</v>
      </c>
      <c r="AN21" s="172"/>
      <c r="AO21" s="158">
        <v>7.0000000000000007E-2</v>
      </c>
      <c r="AP21" s="152"/>
      <c r="AQ21" s="173">
        <v>21222100000</v>
      </c>
      <c r="AR21" s="172"/>
      <c r="AS21" s="162">
        <v>0</v>
      </c>
      <c r="AT21" s="172"/>
      <c r="AU21" s="162">
        <v>0</v>
      </c>
      <c r="AV21" s="172"/>
      <c r="AW21" s="162">
        <v>7.0000000000000007E-2</v>
      </c>
      <c r="AX21" s="172"/>
      <c r="AY21" s="174">
        <v>0.06</v>
      </c>
    </row>
    <row r="22" spans="1:51" ht="12.4" customHeight="1" thickBot="1" x14ac:dyDescent="0.25">
      <c r="A22" s="1"/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7"/>
      <c r="AB22" s="176"/>
      <c r="AC22" s="176"/>
      <c r="AD22" s="176"/>
      <c r="AE22" s="176"/>
      <c r="AF22" s="177"/>
      <c r="AG22" s="178"/>
      <c r="AH22" s="176"/>
      <c r="AI22" s="176"/>
      <c r="AJ22" s="176"/>
      <c r="AK22" s="176"/>
      <c r="AL22" s="176"/>
      <c r="AM22" s="176"/>
      <c r="AN22" s="176"/>
      <c r="AO22" s="177"/>
      <c r="AP22" s="179"/>
      <c r="AQ22" s="176"/>
      <c r="AR22" s="176"/>
      <c r="AS22" s="176"/>
      <c r="AT22" s="176"/>
      <c r="AU22" s="176"/>
      <c r="AV22" s="176"/>
      <c r="AW22" s="176"/>
      <c r="AX22" s="176"/>
      <c r="AY22" s="180"/>
    </row>
    <row r="23" spans="1:51" ht="12.4" customHeight="1" x14ac:dyDescent="0.2">
      <c r="A23" s="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71"/>
      <c r="AF23" s="71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51" ht="12.4" customHeight="1" x14ac:dyDescent="0.2">
      <c r="A24" s="1"/>
      <c r="B24" s="181" t="s">
        <v>214</v>
      </c>
      <c r="C24" s="73"/>
      <c r="D24" s="73"/>
      <c r="E24" s="73"/>
      <c r="F24" s="73"/>
      <c r="G24" s="73"/>
      <c r="H24" s="73"/>
      <c r="I24" s="73"/>
      <c r="J24" s="73"/>
      <c r="K24" s="7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ht="12.4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ht="12.4" customHeight="1" x14ac:dyDescent="0.2">
      <c r="A26" s="1"/>
      <c r="B26" s="182" t="s">
        <v>32</v>
      </c>
      <c r="C26" s="77"/>
      <c r="D26" s="77"/>
      <c r="E26" s="77"/>
      <c r="F26" s="77"/>
      <c r="G26" s="77"/>
      <c r="H26" s="77"/>
      <c r="I26" s="77"/>
      <c r="J26" s="77"/>
      <c r="K26" s="7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ht="12.4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ht="12.4" customHeight="1" x14ac:dyDescent="0.2">
      <c r="A28" s="1"/>
      <c r="B28" s="183" t="s">
        <v>159</v>
      </c>
      <c r="C28" s="77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</row>
    <row r="29" spans="1:51" ht="12.4" customHeight="1" x14ac:dyDescent="0.2">
      <c r="A29" s="1"/>
      <c r="B29" s="184"/>
      <c r="C29" s="77"/>
      <c r="D29" s="77"/>
      <c r="E29" s="77"/>
      <c r="F29" s="77"/>
      <c r="G29" s="77"/>
      <c r="H29" s="77"/>
      <c r="I29" s="77"/>
      <c r="J29" s="77"/>
      <c r="K29" s="7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75"/>
      <c r="AF29" s="75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4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75"/>
      <c r="AF30" s="75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4" customHeight="1" x14ac:dyDescent="0.2">
      <c r="A31" s="1"/>
      <c r="B31" s="185"/>
      <c r="C31" s="7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75"/>
      <c r="AF31" s="75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4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75"/>
      <c r="AF32" s="75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8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75"/>
      <c r="AF33" s="75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75"/>
      <c r="AF34" s="75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75"/>
      <c r="AF35" s="7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8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75"/>
      <c r="AF36" s="75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8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75"/>
      <c r="AF37" s="75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8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75"/>
      <c r="AF38" s="75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75"/>
      <c r="AF39" s="75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8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75"/>
      <c r="AF40" s="75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75"/>
      <c r="AF41" s="75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75"/>
      <c r="AF42" s="75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5"/>
      <c r="AF43" s="75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75"/>
      <c r="AF44" s="75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75"/>
      <c r="AF45" s="75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75"/>
      <c r="AF46" s="75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75"/>
      <c r="AF47" s="75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75"/>
      <c r="AF48" s="75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75"/>
      <c r="AF49" s="75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75"/>
      <c r="AF50" s="75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75"/>
      <c r="AF51" s="75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75"/>
      <c r="AF52" s="75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75"/>
      <c r="AF53" s="75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75"/>
      <c r="AF54" s="75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75"/>
      <c r="AF55" s="75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75"/>
      <c r="AF56" s="75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75"/>
      <c r="AF57" s="75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75"/>
      <c r="AF58" s="75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75"/>
      <c r="AF59" s="75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75"/>
      <c r="AF60" s="75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75"/>
      <c r="AF61" s="75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75"/>
      <c r="AF62" s="75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75"/>
      <c r="AF63" s="7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5"/>
      <c r="AF64" s="75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75"/>
      <c r="AF65" s="7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75"/>
      <c r="AF66" s="7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75"/>
      <c r="AF67" s="75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75"/>
      <c r="AF68" s="7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75"/>
      <c r="AF69" s="7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75"/>
      <c r="AF70" s="7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75"/>
      <c r="AF71" s="7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75"/>
      <c r="AF72" s="7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75"/>
      <c r="AF73" s="7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75"/>
      <c r="AF74" s="7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75"/>
      <c r="AF75" s="7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75"/>
      <c r="AF76" s="7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75"/>
      <c r="AF77" s="75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75"/>
      <c r="AF78" s="7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75"/>
      <c r="AF79" s="7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75"/>
      <c r="AF80" s="7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75"/>
      <c r="AF81" s="7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75"/>
      <c r="AF82" s="75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75"/>
      <c r="AF83" s="7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75"/>
      <c r="AF84" s="7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75"/>
      <c r="AF85" s="7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75"/>
      <c r="AF86" s="7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5"/>
      <c r="AF87" s="75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75"/>
      <c r="AF88" s="7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8.75" customHeight="1" x14ac:dyDescent="0.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2"/>
      <c r="AF89" s="82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</row>
  </sheetData>
  <mergeCells count="13">
    <mergeCell ref="A2:AY2"/>
    <mergeCell ref="B7:C7"/>
    <mergeCell ref="C10:K10"/>
    <mergeCell ref="M10:U10"/>
    <mergeCell ref="W10:AE10"/>
    <mergeCell ref="A3:AY3"/>
    <mergeCell ref="B28:C28"/>
    <mergeCell ref="B29:K29"/>
    <mergeCell ref="B31:C31"/>
    <mergeCell ref="AG10:AO10"/>
    <mergeCell ref="AQ10:AY10"/>
    <mergeCell ref="B24:K24"/>
    <mergeCell ref="B26:K26"/>
  </mergeCells>
  <pageMargins left="0.7" right="0.7" top="0.75" bottom="0.75" header="0.3" footer="0.3"/>
  <pageSetup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/>
  </sheetViews>
  <sheetFormatPr defaultColWidth="21.5" defaultRowHeight="12.75" x14ac:dyDescent="0.2"/>
  <cols>
    <col min="1" max="1" width="39.5" style="4" customWidth="1"/>
    <col min="2" max="2" width="3" style="4" customWidth="1"/>
    <col min="3" max="7" width="10.1640625" style="4" customWidth="1"/>
    <col min="8" max="8" width="9" style="4" customWidth="1"/>
    <col min="9" max="13" width="10.1640625" style="4" customWidth="1"/>
    <col min="14" max="16384" width="21.5" style="4"/>
  </cols>
  <sheetData>
    <row r="1" spans="1:13" ht="12.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3"/>
      <c r="M1" s="84" t="s">
        <v>0</v>
      </c>
    </row>
    <row r="2" spans="1:13" ht="18.75" customHeight="1" x14ac:dyDescent="0.25">
      <c r="A2" s="5" t="s">
        <v>1</v>
      </c>
      <c r="B2" s="73"/>
      <c r="C2" s="73"/>
      <c r="D2" s="85"/>
      <c r="E2" s="85"/>
      <c r="F2" s="85"/>
      <c r="G2" s="85"/>
      <c r="H2" s="85"/>
      <c r="I2" s="86"/>
      <c r="J2" s="73"/>
      <c r="K2" s="73"/>
      <c r="L2" s="73"/>
      <c r="M2" s="74"/>
    </row>
    <row r="3" spans="1:13" ht="18.75" customHeight="1" x14ac:dyDescent="0.25">
      <c r="A3" s="5" t="s">
        <v>189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12.4" customHeight="1" x14ac:dyDescent="0.2">
      <c r="A4" s="8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5"/>
    </row>
    <row r="5" spans="1:13" ht="12.4" customHeight="1" x14ac:dyDescent="0.2">
      <c r="A5" s="8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5"/>
    </row>
    <row r="6" spans="1:13" ht="12.4" customHeight="1" x14ac:dyDescent="0.2">
      <c r="A6" s="10" t="s">
        <v>5</v>
      </c>
      <c r="B6" s="72"/>
      <c r="C6" s="87"/>
      <c r="D6" s="87"/>
      <c r="E6" s="2"/>
      <c r="F6" s="87"/>
      <c r="G6" s="87"/>
      <c r="H6" s="1"/>
      <c r="I6" s="87"/>
      <c r="J6" s="87"/>
      <c r="K6" s="2"/>
      <c r="L6" s="87"/>
      <c r="M6" s="88"/>
    </row>
    <row r="7" spans="1:13" ht="12.4" customHeight="1" x14ac:dyDescent="0.2">
      <c r="A7" s="12" t="s">
        <v>6</v>
      </c>
      <c r="B7" s="89"/>
      <c r="C7" s="87"/>
      <c r="D7" s="87"/>
      <c r="E7" s="2"/>
      <c r="F7" s="87"/>
      <c r="G7" s="87"/>
      <c r="H7" s="1"/>
      <c r="I7" s="87"/>
      <c r="J7" s="87"/>
      <c r="K7" s="2"/>
      <c r="L7" s="87"/>
      <c r="M7" s="88"/>
    </row>
    <row r="8" spans="1:13" ht="12.4" customHeight="1" x14ac:dyDescent="0.2">
      <c r="A8" s="1"/>
      <c r="B8" s="1"/>
      <c r="C8" s="87"/>
      <c r="D8" s="87"/>
      <c r="E8" s="2">
        <v>2016000000</v>
      </c>
      <c r="F8" s="87"/>
      <c r="G8" s="87"/>
      <c r="H8" s="1"/>
      <c r="I8" s="87"/>
      <c r="J8" s="87"/>
      <c r="K8" s="2">
        <v>2015000000</v>
      </c>
      <c r="L8" s="87"/>
      <c r="M8" s="88"/>
    </row>
    <row r="9" spans="1:13" ht="12.4" customHeight="1" x14ac:dyDescent="0.2">
      <c r="A9" s="24" t="s">
        <v>188</v>
      </c>
      <c r="B9" s="1"/>
      <c r="C9" s="87"/>
      <c r="D9" s="87"/>
      <c r="E9" s="87"/>
      <c r="F9" s="87"/>
      <c r="G9" s="87"/>
      <c r="H9" s="1"/>
      <c r="I9" s="87"/>
      <c r="J9" s="87"/>
      <c r="K9" s="87"/>
      <c r="L9" s="87"/>
      <c r="M9" s="88"/>
    </row>
    <row r="10" spans="1:13" ht="12.4" customHeight="1" x14ac:dyDescent="0.2">
      <c r="A10" s="90" t="s">
        <v>185</v>
      </c>
      <c r="B10" s="1"/>
      <c r="C10" s="91" t="s">
        <v>8</v>
      </c>
      <c r="D10" s="91" t="s">
        <v>10</v>
      </c>
      <c r="E10" s="91" t="s">
        <v>11</v>
      </c>
      <c r="F10" s="91" t="s">
        <v>12</v>
      </c>
      <c r="G10" s="91" t="s">
        <v>65</v>
      </c>
      <c r="H10" s="1"/>
      <c r="I10" s="91" t="s">
        <v>8</v>
      </c>
      <c r="J10" s="91" t="s">
        <v>10</v>
      </c>
      <c r="K10" s="91" t="s">
        <v>11</v>
      </c>
      <c r="L10" s="91" t="s">
        <v>12</v>
      </c>
      <c r="M10" s="92" t="s">
        <v>65</v>
      </c>
    </row>
    <row r="11" spans="1:13" ht="12.4" customHeight="1" x14ac:dyDescent="0.2">
      <c r="A11" s="1"/>
      <c r="B11" s="1"/>
      <c r="C11" s="29"/>
      <c r="D11" s="29"/>
      <c r="E11" s="29"/>
      <c r="F11" s="29"/>
      <c r="G11" s="29"/>
      <c r="H11" s="1"/>
      <c r="I11" s="29"/>
      <c r="J11" s="29"/>
      <c r="K11" s="29"/>
      <c r="L11" s="29"/>
      <c r="M11" s="71"/>
    </row>
    <row r="12" spans="1:13" ht="15" customHeight="1" x14ac:dyDescent="0.2">
      <c r="A12" s="31" t="s">
        <v>184</v>
      </c>
      <c r="B12" s="1"/>
      <c r="C12" s="93">
        <v>-43400000</v>
      </c>
      <c r="D12" s="94">
        <v>-43200000</v>
      </c>
      <c r="E12" s="95">
        <v>-47200000</v>
      </c>
      <c r="F12" s="95">
        <v>-51400000</v>
      </c>
      <c r="G12" s="95">
        <v>-185200000</v>
      </c>
      <c r="H12" s="96"/>
      <c r="I12" s="94">
        <v>-40900000</v>
      </c>
      <c r="J12" s="94">
        <v>-36800000</v>
      </c>
      <c r="K12" s="94">
        <v>-39300000</v>
      </c>
      <c r="L12" s="94">
        <v>-44200000</v>
      </c>
      <c r="M12" s="95">
        <v>-161200000</v>
      </c>
    </row>
    <row r="13" spans="1:13" ht="15" customHeight="1" x14ac:dyDescent="0.2">
      <c r="A13" s="31" t="s">
        <v>183</v>
      </c>
      <c r="B13" s="1"/>
      <c r="C13" s="97">
        <v>24200000</v>
      </c>
      <c r="D13" s="98">
        <v>23500000</v>
      </c>
      <c r="E13" s="97">
        <v>29100000</v>
      </c>
      <c r="F13" s="97">
        <v>31900000</v>
      </c>
      <c r="G13" s="97">
        <v>108700000</v>
      </c>
      <c r="H13" s="96"/>
      <c r="I13" s="98">
        <v>21400000</v>
      </c>
      <c r="J13" s="98">
        <v>20600000</v>
      </c>
      <c r="K13" s="98">
        <v>21200000</v>
      </c>
      <c r="L13" s="98">
        <v>23800000</v>
      </c>
      <c r="M13" s="97">
        <v>87000000</v>
      </c>
    </row>
    <row r="14" spans="1:13" ht="15" customHeight="1" x14ac:dyDescent="0.2">
      <c r="A14" s="24" t="s">
        <v>182</v>
      </c>
      <c r="B14" s="1"/>
      <c r="C14" s="99">
        <f>C12+C13</f>
        <v>-19200000</v>
      </c>
      <c r="D14" s="99">
        <f>D12+D13</f>
        <v>-19700000</v>
      </c>
      <c r="E14" s="99">
        <f>E12+E13</f>
        <v>-18100000</v>
      </c>
      <c r="F14" s="100">
        <f>+F12+F13</f>
        <v>-19500000</v>
      </c>
      <c r="G14" s="100">
        <v>-76500000</v>
      </c>
      <c r="H14" s="96"/>
      <c r="I14" s="99">
        <v>-19500000</v>
      </c>
      <c r="J14" s="99">
        <v>-16200000</v>
      </c>
      <c r="K14" s="99">
        <v>-18100000</v>
      </c>
      <c r="L14" s="99">
        <v>-20400000</v>
      </c>
      <c r="M14" s="101">
        <v>-74200000</v>
      </c>
    </row>
    <row r="15" spans="1:13" ht="12.4" customHeight="1" x14ac:dyDescent="0.2">
      <c r="A15" s="1"/>
      <c r="B15" s="1"/>
      <c r="C15" s="96"/>
      <c r="D15" s="96"/>
      <c r="E15" s="102"/>
      <c r="F15" s="102"/>
      <c r="G15" s="103"/>
      <c r="H15" s="96"/>
      <c r="I15" s="96"/>
      <c r="J15" s="96"/>
      <c r="K15" s="96"/>
      <c r="L15" s="96"/>
      <c r="M15" s="102"/>
    </row>
    <row r="16" spans="1:13" ht="15" customHeight="1" x14ac:dyDescent="0.2">
      <c r="A16" s="24" t="s">
        <v>181</v>
      </c>
      <c r="B16" s="1"/>
      <c r="C16" s="96"/>
      <c r="D16" s="96"/>
      <c r="E16" s="102"/>
      <c r="F16" s="102"/>
      <c r="G16" s="103"/>
      <c r="H16" s="96"/>
      <c r="I16" s="96"/>
      <c r="J16" s="96"/>
      <c r="K16" s="96"/>
      <c r="L16" s="96"/>
      <c r="M16" s="102"/>
    </row>
    <row r="17" spans="1:13" ht="15" customHeight="1" x14ac:dyDescent="0.2">
      <c r="A17" s="31" t="s">
        <v>180</v>
      </c>
      <c r="B17" s="1"/>
      <c r="C17" s="104">
        <v>-218500000</v>
      </c>
      <c r="D17" s="104">
        <v>-10700000</v>
      </c>
      <c r="E17" s="103">
        <v>-6600000</v>
      </c>
      <c r="F17" s="105">
        <v>8300000</v>
      </c>
      <c r="G17" s="103">
        <v>-227500000</v>
      </c>
      <c r="H17" s="96"/>
      <c r="I17" s="104">
        <v>-17100000</v>
      </c>
      <c r="J17" s="104">
        <v>-800000</v>
      </c>
      <c r="K17" s="104">
        <v>-21200000</v>
      </c>
      <c r="L17" s="104">
        <v>5700000</v>
      </c>
      <c r="M17" s="103">
        <v>-33400000</v>
      </c>
    </row>
    <row r="18" spans="1:13" ht="15" customHeight="1" x14ac:dyDescent="0.2">
      <c r="A18" s="31" t="s">
        <v>179</v>
      </c>
      <c r="B18" s="1"/>
      <c r="C18" s="105">
        <v>24800000</v>
      </c>
      <c r="D18" s="104">
        <v>8200000</v>
      </c>
      <c r="E18" s="103">
        <v>55600000</v>
      </c>
      <c r="F18" s="105">
        <v>13300000</v>
      </c>
      <c r="G18" s="105">
        <v>101600000</v>
      </c>
      <c r="H18" s="96"/>
      <c r="I18" s="104">
        <v>66300000</v>
      </c>
      <c r="J18" s="104">
        <v>51100000</v>
      </c>
      <c r="K18" s="104">
        <v>116800000</v>
      </c>
      <c r="L18" s="104">
        <v>2300000</v>
      </c>
      <c r="M18" s="105">
        <v>236700000</v>
      </c>
    </row>
    <row r="19" spans="1:13" ht="18.75" customHeight="1" x14ac:dyDescent="0.2">
      <c r="A19" s="106" t="s">
        <v>187</v>
      </c>
      <c r="B19" s="1"/>
      <c r="C19" s="104">
        <v>0</v>
      </c>
      <c r="D19" s="104">
        <v>0</v>
      </c>
      <c r="E19" s="104">
        <v>0</v>
      </c>
      <c r="F19" s="104">
        <v>0</v>
      </c>
      <c r="G19" s="105">
        <v>0</v>
      </c>
      <c r="H19" s="96"/>
      <c r="I19" s="104">
        <v>0</v>
      </c>
      <c r="J19" s="104">
        <v>-166700000</v>
      </c>
      <c r="K19" s="104">
        <v>0</v>
      </c>
      <c r="L19" s="104">
        <v>0</v>
      </c>
      <c r="M19" s="105">
        <v>-166700000</v>
      </c>
    </row>
    <row r="20" spans="1:13" ht="15" customHeight="1" x14ac:dyDescent="0.2">
      <c r="A20" s="31" t="s">
        <v>178</v>
      </c>
      <c r="B20" s="1"/>
      <c r="C20" s="97">
        <v>63900000</v>
      </c>
      <c r="D20" s="104">
        <v>43400000</v>
      </c>
      <c r="E20" s="105">
        <v>-3700000</v>
      </c>
      <c r="F20" s="97">
        <v>13700000</v>
      </c>
      <c r="G20" s="97">
        <v>117600000</v>
      </c>
      <c r="H20" s="96"/>
      <c r="I20" s="104">
        <v>63000000</v>
      </c>
      <c r="J20" s="104">
        <v>9300000</v>
      </c>
      <c r="K20" s="104">
        <v>9000000</v>
      </c>
      <c r="L20" s="104">
        <v>57100000</v>
      </c>
      <c r="M20" s="105">
        <v>138200000</v>
      </c>
    </row>
    <row r="21" spans="1:13" ht="15" customHeight="1" x14ac:dyDescent="0.2">
      <c r="A21" s="24" t="s">
        <v>24</v>
      </c>
      <c r="B21" s="1"/>
      <c r="C21" s="99">
        <f>SUM(C17:C20)</f>
        <v>-129800000</v>
      </c>
      <c r="D21" s="107">
        <f>SUM(D17:D20)</f>
        <v>40900000</v>
      </c>
      <c r="E21" s="107">
        <f>SUM(E17:E20)</f>
        <v>45300000</v>
      </c>
      <c r="F21" s="107">
        <f>SUM(F17:F20)</f>
        <v>35300000</v>
      </c>
      <c r="G21" s="107">
        <f>SUM(G17:G20)</f>
        <v>-8300000</v>
      </c>
      <c r="H21" s="96"/>
      <c r="I21" s="108">
        <v>112200000</v>
      </c>
      <c r="J21" s="108">
        <v>-107100000</v>
      </c>
      <c r="K21" s="108">
        <v>104600000</v>
      </c>
      <c r="L21" s="108">
        <v>65100000</v>
      </c>
      <c r="M21" s="107">
        <v>174800000</v>
      </c>
    </row>
    <row r="22" spans="1:13" ht="15" customHeight="1" thickBot="1" x14ac:dyDescent="0.25">
      <c r="A22" s="24" t="s">
        <v>25</v>
      </c>
      <c r="B22" s="1"/>
      <c r="C22" s="109">
        <v>-149000000</v>
      </c>
      <c r="D22" s="109">
        <v>21200000</v>
      </c>
      <c r="E22" s="110">
        <v>27200000</v>
      </c>
      <c r="F22" s="111">
        <v>15800000</v>
      </c>
      <c r="G22" s="112">
        <v>-84800000</v>
      </c>
      <c r="H22" s="96"/>
      <c r="I22" s="111">
        <v>92700000</v>
      </c>
      <c r="J22" s="111">
        <v>-123300000</v>
      </c>
      <c r="K22" s="111">
        <v>86500000</v>
      </c>
      <c r="L22" s="111">
        <v>44700000</v>
      </c>
      <c r="M22" s="112">
        <v>100600000</v>
      </c>
    </row>
    <row r="23" spans="1:13" ht="12.4" customHeight="1" thickTop="1" x14ac:dyDescent="0.2">
      <c r="A23" s="1"/>
      <c r="B23" s="1"/>
      <c r="C23" s="29"/>
      <c r="D23" s="29"/>
      <c r="E23" s="71"/>
      <c r="F23" s="29"/>
      <c r="G23" s="71"/>
      <c r="H23" s="1"/>
      <c r="I23" s="29"/>
      <c r="J23" s="29"/>
      <c r="K23" s="29"/>
      <c r="L23" s="29"/>
      <c r="M23" s="71"/>
    </row>
    <row r="24" spans="1:13" ht="12.4" customHeight="1" x14ac:dyDescent="0.2">
      <c r="A24" s="1"/>
      <c r="B24" s="1"/>
      <c r="C24" s="1"/>
      <c r="D24" s="1"/>
      <c r="E24" s="75"/>
      <c r="F24" s="1"/>
      <c r="G24" s="75"/>
      <c r="H24" s="1"/>
      <c r="I24" s="1"/>
      <c r="J24" s="1"/>
      <c r="K24" s="1"/>
      <c r="L24" s="1"/>
      <c r="M24" s="75"/>
    </row>
    <row r="25" spans="1:13" ht="12.4" customHeight="1" x14ac:dyDescent="0.2">
      <c r="A25" s="1"/>
      <c r="B25" s="1"/>
      <c r="C25" s="113"/>
      <c r="D25" s="113"/>
      <c r="E25" s="114">
        <v>2016000000</v>
      </c>
      <c r="F25" s="113"/>
      <c r="G25" s="115"/>
      <c r="H25" s="116"/>
      <c r="I25" s="113"/>
      <c r="J25" s="113"/>
      <c r="K25" s="2">
        <v>2015000000</v>
      </c>
      <c r="L25" s="113"/>
      <c r="M25" s="115"/>
    </row>
    <row r="26" spans="1:13" ht="12.4" customHeight="1" x14ac:dyDescent="0.2">
      <c r="A26" s="24" t="s">
        <v>186</v>
      </c>
      <c r="B26" s="1"/>
      <c r="C26" s="113"/>
      <c r="D26" s="113"/>
      <c r="E26" s="115"/>
      <c r="F26" s="113"/>
      <c r="G26" s="115"/>
      <c r="H26" s="116"/>
      <c r="I26" s="113"/>
      <c r="J26" s="113"/>
      <c r="K26" s="113"/>
      <c r="L26" s="113"/>
      <c r="M26" s="115"/>
    </row>
    <row r="27" spans="1:13" ht="12.4" customHeight="1" x14ac:dyDescent="0.2">
      <c r="A27" s="90" t="s">
        <v>185</v>
      </c>
      <c r="B27" s="1"/>
      <c r="C27" s="91" t="s">
        <v>8</v>
      </c>
      <c r="D27" s="91" t="s">
        <v>10</v>
      </c>
      <c r="E27" s="92" t="s">
        <v>11</v>
      </c>
      <c r="F27" s="91" t="s">
        <v>12</v>
      </c>
      <c r="G27" s="92" t="s">
        <v>65</v>
      </c>
      <c r="H27" s="116"/>
      <c r="I27" s="91" t="s">
        <v>8</v>
      </c>
      <c r="J27" s="91" t="s">
        <v>10</v>
      </c>
      <c r="K27" s="91" t="s">
        <v>11</v>
      </c>
      <c r="L27" s="91" t="s">
        <v>12</v>
      </c>
      <c r="M27" s="92" t="s">
        <v>65</v>
      </c>
    </row>
    <row r="28" spans="1:13" ht="12.4" customHeight="1" x14ac:dyDescent="0.2">
      <c r="A28" s="1"/>
      <c r="B28" s="1"/>
      <c r="C28" s="29"/>
      <c r="D28" s="29"/>
      <c r="E28" s="71"/>
      <c r="F28" s="29"/>
      <c r="G28" s="71"/>
      <c r="H28" s="1"/>
      <c r="I28" s="29"/>
      <c r="J28" s="29"/>
      <c r="K28" s="29"/>
      <c r="L28" s="29"/>
      <c r="M28" s="71"/>
    </row>
    <row r="29" spans="1:13" ht="15" customHeight="1" x14ac:dyDescent="0.2">
      <c r="A29" s="31" t="s">
        <v>184</v>
      </c>
      <c r="B29" s="1"/>
      <c r="C29" s="94">
        <v>-43400000</v>
      </c>
      <c r="D29" s="94">
        <v>-43200000</v>
      </c>
      <c r="E29" s="95">
        <v>-47200000</v>
      </c>
      <c r="F29" s="94">
        <v>-51400000</v>
      </c>
      <c r="G29" s="95">
        <v>-185200000</v>
      </c>
      <c r="H29" s="96"/>
      <c r="I29" s="94">
        <v>-40900000</v>
      </c>
      <c r="J29" s="94">
        <v>-48000000</v>
      </c>
      <c r="K29" s="94">
        <v>-39300000</v>
      </c>
      <c r="L29" s="94">
        <v>-44200000</v>
      </c>
      <c r="M29" s="95">
        <v>-172400000</v>
      </c>
    </row>
    <row r="30" spans="1:13" ht="15" customHeight="1" x14ac:dyDescent="0.2">
      <c r="A30" s="31" t="s">
        <v>183</v>
      </c>
      <c r="B30" s="1"/>
      <c r="C30" s="98">
        <v>24200000</v>
      </c>
      <c r="D30" s="98">
        <v>23500000</v>
      </c>
      <c r="E30" s="97">
        <v>29100000</v>
      </c>
      <c r="F30" s="98">
        <v>31900000</v>
      </c>
      <c r="G30" s="97">
        <v>108700000</v>
      </c>
      <c r="H30" s="96"/>
      <c r="I30" s="98">
        <v>21400000</v>
      </c>
      <c r="J30" s="98">
        <v>20600000</v>
      </c>
      <c r="K30" s="98">
        <v>21200000</v>
      </c>
      <c r="L30" s="98">
        <v>23800000</v>
      </c>
      <c r="M30" s="97">
        <v>87000000</v>
      </c>
    </row>
    <row r="31" spans="1:13" ht="15" customHeight="1" x14ac:dyDescent="0.2">
      <c r="A31" s="24" t="s">
        <v>182</v>
      </c>
      <c r="B31" s="1"/>
      <c r="C31" s="99">
        <f>C29+C30</f>
        <v>-19200000</v>
      </c>
      <c r="D31" s="99">
        <f>D29+D30</f>
        <v>-19700000</v>
      </c>
      <c r="E31" s="99">
        <f>E29+E30</f>
        <v>-18100000</v>
      </c>
      <c r="F31" s="100">
        <f>+F29+F30</f>
        <v>-19500000</v>
      </c>
      <c r="G31" s="100">
        <v>-76500000</v>
      </c>
      <c r="H31" s="96"/>
      <c r="I31" s="99">
        <v>-19500000</v>
      </c>
      <c r="J31" s="99">
        <v>-27400000</v>
      </c>
      <c r="K31" s="99">
        <v>-18100000</v>
      </c>
      <c r="L31" s="99">
        <v>-20400000</v>
      </c>
      <c r="M31" s="101">
        <v>-85400000</v>
      </c>
    </row>
    <row r="32" spans="1:13" ht="12.4" customHeight="1" x14ac:dyDescent="0.2">
      <c r="A32" s="1"/>
      <c r="B32" s="1"/>
      <c r="C32" s="96"/>
      <c r="D32" s="96"/>
      <c r="E32" s="102"/>
      <c r="F32" s="96"/>
      <c r="G32" s="102"/>
      <c r="H32" s="96"/>
      <c r="I32" s="96"/>
      <c r="J32" s="96"/>
      <c r="K32" s="96"/>
      <c r="L32" s="96"/>
      <c r="M32" s="102"/>
    </row>
    <row r="33" spans="1:13" ht="15" customHeight="1" x14ac:dyDescent="0.2">
      <c r="A33" s="24" t="s">
        <v>181</v>
      </c>
      <c r="B33" s="1"/>
      <c r="C33" s="96"/>
      <c r="D33" s="96"/>
      <c r="E33" s="102"/>
      <c r="F33" s="96"/>
      <c r="G33" s="102"/>
      <c r="H33" s="96"/>
      <c r="I33" s="96"/>
      <c r="J33" s="96"/>
      <c r="K33" s="96"/>
      <c r="L33" s="96"/>
      <c r="M33" s="102"/>
    </row>
    <row r="34" spans="1:13" ht="15" customHeight="1" x14ac:dyDescent="0.2">
      <c r="A34" s="31" t="s">
        <v>180</v>
      </c>
      <c r="B34" s="1"/>
      <c r="C34" s="104">
        <v>-14600000</v>
      </c>
      <c r="D34" s="104">
        <v>-10700000</v>
      </c>
      <c r="E34" s="105">
        <v>-6600000</v>
      </c>
      <c r="F34" s="104">
        <v>8300000</v>
      </c>
      <c r="G34" s="103">
        <v>-23600000</v>
      </c>
      <c r="H34" s="96"/>
      <c r="I34" s="104">
        <v>-17100000</v>
      </c>
      <c r="J34" s="104">
        <v>-3600000</v>
      </c>
      <c r="K34" s="104">
        <v>-21200000</v>
      </c>
      <c r="L34" s="104">
        <v>5700000</v>
      </c>
      <c r="M34" s="103">
        <v>-36200000</v>
      </c>
    </row>
    <row r="35" spans="1:13" ht="15" customHeight="1" x14ac:dyDescent="0.2">
      <c r="A35" s="31" t="s">
        <v>179</v>
      </c>
      <c r="B35" s="1"/>
      <c r="C35" s="105">
        <v>24800000</v>
      </c>
      <c r="D35" s="104">
        <v>8200000</v>
      </c>
      <c r="E35" s="103">
        <v>55600000</v>
      </c>
      <c r="F35" s="104">
        <v>13300000</v>
      </c>
      <c r="G35" s="103">
        <v>101600000</v>
      </c>
      <c r="H35" s="96"/>
      <c r="I35" s="104">
        <v>66300000</v>
      </c>
      <c r="J35" s="104">
        <v>51100000</v>
      </c>
      <c r="K35" s="104">
        <v>116800000</v>
      </c>
      <c r="L35" s="104">
        <v>2300000</v>
      </c>
      <c r="M35" s="105">
        <v>236700000</v>
      </c>
    </row>
    <row r="36" spans="1:13" ht="15" customHeight="1" x14ac:dyDescent="0.2">
      <c r="A36" s="31" t="s">
        <v>178</v>
      </c>
      <c r="B36" s="1"/>
      <c r="C36" s="97">
        <v>63900000</v>
      </c>
      <c r="D36" s="104">
        <v>43400000</v>
      </c>
      <c r="E36" s="105">
        <v>-3700000</v>
      </c>
      <c r="F36" s="104">
        <v>13700000</v>
      </c>
      <c r="G36" s="105">
        <v>117600000</v>
      </c>
      <c r="H36" s="96"/>
      <c r="I36" s="104">
        <v>63000000</v>
      </c>
      <c r="J36" s="104">
        <v>9300000</v>
      </c>
      <c r="K36" s="104">
        <v>9000000</v>
      </c>
      <c r="L36" s="104">
        <v>57100000</v>
      </c>
      <c r="M36" s="105">
        <v>138200000</v>
      </c>
    </row>
    <row r="37" spans="1:13" ht="15" customHeight="1" x14ac:dyDescent="0.2">
      <c r="A37" s="24" t="s">
        <v>24</v>
      </c>
      <c r="B37" s="1"/>
      <c r="C37" s="108">
        <f>SUM(C34:C36)</f>
        <v>74100000</v>
      </c>
      <c r="D37" s="108">
        <f>SUM(D34:D36)</f>
        <v>40900000</v>
      </c>
      <c r="E37" s="108">
        <f>SUM(E34:E36)</f>
        <v>45300000</v>
      </c>
      <c r="F37" s="107">
        <f>SUM(F34:F36)</f>
        <v>35300000</v>
      </c>
      <c r="G37" s="107">
        <f>SUM(G34:G36)</f>
        <v>195600000</v>
      </c>
      <c r="H37" s="96"/>
      <c r="I37" s="108">
        <v>112200000</v>
      </c>
      <c r="J37" s="108">
        <v>56800000</v>
      </c>
      <c r="K37" s="108">
        <v>104600000</v>
      </c>
      <c r="L37" s="108">
        <v>65100000</v>
      </c>
      <c r="M37" s="107">
        <v>338700000</v>
      </c>
    </row>
    <row r="38" spans="1:13" ht="15" customHeight="1" thickBot="1" x14ac:dyDescent="0.25">
      <c r="A38" s="24" t="s">
        <v>25</v>
      </c>
      <c r="B38" s="1"/>
      <c r="C38" s="109">
        <v>54900000</v>
      </c>
      <c r="D38" s="111">
        <v>21200000</v>
      </c>
      <c r="E38" s="109">
        <v>27200000</v>
      </c>
      <c r="F38" s="111">
        <v>15800000</v>
      </c>
      <c r="G38" s="112">
        <v>119100000</v>
      </c>
      <c r="H38" s="96"/>
      <c r="I38" s="111">
        <v>92700000</v>
      </c>
      <c r="J38" s="111">
        <v>29400000</v>
      </c>
      <c r="K38" s="111">
        <v>86500000</v>
      </c>
      <c r="L38" s="111">
        <v>44700000</v>
      </c>
      <c r="M38" s="112">
        <v>253300000</v>
      </c>
    </row>
    <row r="39" spans="1:13" ht="12.4" customHeight="1" thickTop="1" x14ac:dyDescent="0.2">
      <c r="A39" s="1"/>
      <c r="B39" s="1"/>
      <c r="C39" s="29"/>
      <c r="D39" s="29"/>
      <c r="E39" s="29"/>
      <c r="F39" s="29"/>
      <c r="G39" s="29"/>
      <c r="H39" s="1"/>
      <c r="I39" s="117"/>
      <c r="J39" s="117"/>
      <c r="K39" s="117"/>
      <c r="L39" s="117"/>
      <c r="M39" s="118"/>
    </row>
    <row r="40" spans="1:13" ht="142.5" customHeight="1" x14ac:dyDescent="0.2">
      <c r="A40" s="119" t="s">
        <v>57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</row>
    <row r="41" spans="1:13" ht="12.4" customHeight="1" x14ac:dyDescent="0.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/>
    </row>
    <row r="42" spans="1:13" ht="12.4" customHeight="1" x14ac:dyDescent="0.2">
      <c r="A42" s="120"/>
      <c r="B42" s="73"/>
      <c r="C42" s="73"/>
      <c r="D42" s="73"/>
      <c r="E42" s="73"/>
      <c r="F42" s="1"/>
      <c r="G42" s="1"/>
      <c r="H42" s="1"/>
      <c r="I42" s="1"/>
      <c r="J42" s="1"/>
      <c r="K42" s="1"/>
      <c r="L42" s="1"/>
      <c r="M42" s="75"/>
    </row>
    <row r="43" spans="1:13" ht="12.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5"/>
    </row>
    <row r="44" spans="1:13" ht="12.4" customHeight="1" x14ac:dyDescent="0.2">
      <c r="A44" s="76" t="s">
        <v>32</v>
      </c>
      <c r="B44" s="77"/>
      <c r="C44" s="77"/>
      <c r="D44" s="77"/>
      <c r="E44" s="78"/>
      <c r="F44" s="82"/>
      <c r="G44" s="82"/>
      <c r="H44" s="82"/>
      <c r="I44" s="82"/>
      <c r="J44" s="82"/>
      <c r="K44" s="82"/>
      <c r="L44" s="82"/>
      <c r="M44" s="82"/>
    </row>
    <row r="45" spans="1:13" ht="12.4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71"/>
    </row>
    <row r="46" spans="1:13" ht="12.4" customHeight="1" x14ac:dyDescent="0.2">
      <c r="A46" s="80" t="s">
        <v>177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75"/>
    </row>
    <row r="47" spans="1:13" ht="12.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75"/>
    </row>
    <row r="48" spans="1:13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75"/>
    </row>
    <row r="49" spans="1:13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75"/>
    </row>
    <row r="50" spans="1:13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75"/>
    </row>
    <row r="51" spans="1:13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75"/>
    </row>
    <row r="52" spans="1:13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75"/>
    </row>
    <row r="53" spans="1:13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75"/>
    </row>
    <row r="54" spans="1:13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75"/>
    </row>
    <row r="55" spans="1:13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75"/>
    </row>
    <row r="56" spans="1:13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75"/>
    </row>
    <row r="57" spans="1:13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75"/>
    </row>
    <row r="58" spans="1:13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75"/>
    </row>
    <row r="59" spans="1:13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75"/>
    </row>
    <row r="60" spans="1:13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75"/>
    </row>
    <row r="61" spans="1:13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75"/>
    </row>
    <row r="62" spans="1:13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75"/>
    </row>
    <row r="63" spans="1:13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75"/>
    </row>
    <row r="64" spans="1:13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75"/>
    </row>
    <row r="65" spans="1:13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75"/>
    </row>
    <row r="66" spans="1:13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75"/>
    </row>
    <row r="67" spans="1:13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75"/>
    </row>
    <row r="68" spans="1:13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75"/>
    </row>
    <row r="69" spans="1:13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75"/>
    </row>
    <row r="70" spans="1:13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5"/>
    </row>
    <row r="71" spans="1:13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75"/>
    </row>
    <row r="72" spans="1:13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75"/>
    </row>
    <row r="73" spans="1:13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75"/>
    </row>
    <row r="74" spans="1:13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5"/>
    </row>
    <row r="75" spans="1:13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75"/>
    </row>
    <row r="76" spans="1:13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75"/>
    </row>
    <row r="77" spans="1:13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75"/>
    </row>
    <row r="78" spans="1:13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75"/>
    </row>
    <row r="79" spans="1:13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75"/>
    </row>
    <row r="80" spans="1:13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75"/>
    </row>
    <row r="81" spans="1:13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75"/>
    </row>
    <row r="82" spans="1:13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75"/>
    </row>
    <row r="83" spans="1:13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75"/>
    </row>
    <row r="84" spans="1:13" ht="18.75" customHeight="1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</row>
  </sheetData>
  <mergeCells count="7">
    <mergeCell ref="A42:E42"/>
    <mergeCell ref="A44:E44"/>
    <mergeCell ref="A2:M2"/>
    <mergeCell ref="A3:M3"/>
    <mergeCell ref="A6:B6"/>
    <mergeCell ref="A40:M40"/>
    <mergeCell ref="A41:M41"/>
  </mergeCells>
  <pageMargins left="0.7" right="0.7" top="0.75" bottom="0.75" header="0.3" footer="0.3"/>
  <pageSetup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/>
  </sheetViews>
  <sheetFormatPr defaultColWidth="21.5" defaultRowHeight="12.75" x14ac:dyDescent="0.2"/>
  <cols>
    <col min="1" max="1" width="43.33203125" style="4" customWidth="1"/>
    <col min="2" max="9" width="14.1640625" style="4" customWidth="1"/>
    <col min="10" max="16384" width="21.5" style="4"/>
  </cols>
  <sheetData>
    <row r="1" spans="1:9" ht="12.4" customHeight="1" x14ac:dyDescent="0.2">
      <c r="A1" s="1"/>
      <c r="B1" s="2"/>
      <c r="C1" s="2"/>
      <c r="D1" s="2"/>
      <c r="E1" s="2"/>
      <c r="F1" s="2"/>
      <c r="G1" s="2"/>
      <c r="H1" s="2"/>
      <c r="I1" s="3" t="s">
        <v>0</v>
      </c>
    </row>
    <row r="2" spans="1:9" ht="18.75" customHeight="1" x14ac:dyDescent="0.25">
      <c r="A2" s="5" t="s">
        <v>1</v>
      </c>
      <c r="B2" s="6"/>
      <c r="C2" s="6"/>
      <c r="D2" s="6"/>
      <c r="E2" s="7"/>
      <c r="F2" s="6"/>
      <c r="G2" s="6"/>
      <c r="H2" s="6"/>
      <c r="I2" s="7"/>
    </row>
    <row r="3" spans="1:9" ht="18.75" customHeight="1" x14ac:dyDescent="0.25">
      <c r="A3" s="5" t="s">
        <v>211</v>
      </c>
      <c r="B3" s="6"/>
      <c r="C3" s="6"/>
      <c r="D3" s="6"/>
      <c r="E3" s="6"/>
      <c r="F3" s="6"/>
      <c r="G3" s="6"/>
      <c r="H3" s="6"/>
      <c r="I3" s="7"/>
    </row>
    <row r="4" spans="1:9" ht="12.4" customHeight="1" x14ac:dyDescent="0.2">
      <c r="A4" s="8" t="s">
        <v>3</v>
      </c>
      <c r="B4" s="2"/>
      <c r="C4" s="2"/>
      <c r="D4" s="2"/>
      <c r="E4" s="2"/>
      <c r="F4" s="2"/>
      <c r="G4" s="2"/>
      <c r="H4" s="2"/>
      <c r="I4" s="9"/>
    </row>
    <row r="5" spans="1:9" ht="12.4" customHeight="1" x14ac:dyDescent="0.2">
      <c r="A5" s="8" t="s">
        <v>4</v>
      </c>
      <c r="B5" s="2"/>
      <c r="C5" s="2"/>
      <c r="D5" s="2"/>
      <c r="E5" s="2"/>
      <c r="F5" s="2"/>
      <c r="G5" s="2"/>
      <c r="H5" s="2"/>
      <c r="I5" s="9"/>
    </row>
    <row r="6" spans="1:9" ht="12.4" customHeight="1" x14ac:dyDescent="0.2">
      <c r="A6" s="10" t="s">
        <v>5</v>
      </c>
      <c r="B6" s="11"/>
      <c r="C6" s="2"/>
      <c r="D6" s="2"/>
      <c r="E6" s="2"/>
      <c r="F6" s="2"/>
      <c r="G6" s="2"/>
      <c r="H6" s="2"/>
      <c r="I6" s="9"/>
    </row>
    <row r="7" spans="1:9" ht="12.4" customHeight="1" x14ac:dyDescent="0.2">
      <c r="A7" s="12" t="s">
        <v>6</v>
      </c>
      <c r="B7" s="13"/>
      <c r="C7" s="11"/>
      <c r="D7" s="11"/>
      <c r="E7" s="11"/>
      <c r="F7" s="2"/>
      <c r="G7" s="2"/>
      <c r="H7" s="2"/>
      <c r="I7" s="9"/>
    </row>
    <row r="8" spans="1:9" ht="13.9" customHeight="1" x14ac:dyDescent="0.2">
      <c r="A8" s="1"/>
      <c r="B8" s="14" t="s">
        <v>131</v>
      </c>
      <c r="C8" s="15"/>
      <c r="D8" s="15"/>
      <c r="E8" s="16"/>
      <c r="F8" s="17" t="s">
        <v>158</v>
      </c>
      <c r="G8" s="15"/>
      <c r="H8" s="15"/>
      <c r="I8" s="16"/>
    </row>
    <row r="9" spans="1:9" ht="13.9" customHeight="1" x14ac:dyDescent="0.2">
      <c r="A9" s="18" t="s">
        <v>116</v>
      </c>
      <c r="B9" s="19" t="s">
        <v>8</v>
      </c>
      <c r="C9" s="20" t="s">
        <v>10</v>
      </c>
      <c r="D9" s="20" t="s">
        <v>11</v>
      </c>
      <c r="E9" s="20" t="s">
        <v>12</v>
      </c>
      <c r="F9" s="21" t="s">
        <v>8</v>
      </c>
      <c r="G9" s="22" t="s">
        <v>10</v>
      </c>
      <c r="H9" s="22" t="s">
        <v>11</v>
      </c>
      <c r="I9" s="23" t="s">
        <v>12</v>
      </c>
    </row>
    <row r="10" spans="1:9" ht="13.9" customHeight="1" x14ac:dyDescent="0.2">
      <c r="A10" s="24" t="s">
        <v>210</v>
      </c>
      <c r="B10" s="25"/>
      <c r="C10" s="26"/>
      <c r="D10" s="26"/>
      <c r="E10" s="27"/>
      <c r="F10" s="28"/>
      <c r="G10" s="29"/>
      <c r="H10" s="29"/>
      <c r="I10" s="30"/>
    </row>
    <row r="11" spans="1:9" ht="13.9" customHeight="1" x14ac:dyDescent="0.2">
      <c r="A11" s="31" t="s">
        <v>209</v>
      </c>
      <c r="B11" s="32"/>
      <c r="C11" s="33"/>
      <c r="D11" s="33"/>
      <c r="E11" s="34"/>
      <c r="F11" s="35"/>
      <c r="G11" s="1"/>
      <c r="H11" s="1"/>
      <c r="I11" s="34"/>
    </row>
    <row r="12" spans="1:9" ht="13.9" customHeight="1" x14ac:dyDescent="0.2">
      <c r="A12" s="36" t="s">
        <v>208</v>
      </c>
      <c r="B12" s="37">
        <v>2307.6</v>
      </c>
      <c r="C12" s="38">
        <v>3238</v>
      </c>
      <c r="D12" s="38">
        <v>3489</v>
      </c>
      <c r="E12" s="39">
        <v>4582.1000000000004</v>
      </c>
      <c r="F12" s="40">
        <v>3064.8</v>
      </c>
      <c r="G12" s="38">
        <v>3315.5</v>
      </c>
      <c r="H12" s="38">
        <v>3238.8</v>
      </c>
      <c r="I12" s="39">
        <v>3666.4</v>
      </c>
    </row>
    <row r="13" spans="1:9" ht="13.9" customHeight="1" x14ac:dyDescent="0.2">
      <c r="A13" s="36" t="s">
        <v>207</v>
      </c>
      <c r="B13" s="41">
        <v>687.4</v>
      </c>
      <c r="C13" s="42">
        <v>696.8</v>
      </c>
      <c r="D13" s="42">
        <v>737.8</v>
      </c>
      <c r="E13" s="43">
        <v>1456.5</v>
      </c>
      <c r="F13" s="44">
        <v>1075</v>
      </c>
      <c r="G13" s="42">
        <v>915.4</v>
      </c>
      <c r="H13" s="42">
        <v>1080.4000000000001</v>
      </c>
      <c r="I13" s="43">
        <v>785.4</v>
      </c>
    </row>
    <row r="14" spans="1:9" ht="13.9" customHeight="1" x14ac:dyDescent="0.2">
      <c r="A14" s="36" t="s">
        <v>206</v>
      </c>
      <c r="B14" s="41">
        <v>3622.6</v>
      </c>
      <c r="C14" s="45">
        <v>3947.9</v>
      </c>
      <c r="D14" s="45">
        <v>3848.5</v>
      </c>
      <c r="E14" s="43">
        <v>4029.4</v>
      </c>
      <c r="F14" s="46">
        <v>3142.5</v>
      </c>
      <c r="G14" s="45">
        <v>3348.8</v>
      </c>
      <c r="H14" s="45">
        <v>3401.9</v>
      </c>
      <c r="I14" s="43">
        <v>3513</v>
      </c>
    </row>
    <row r="15" spans="1:9" ht="13.9" customHeight="1" x14ac:dyDescent="0.2">
      <c r="A15" s="36" t="s">
        <v>205</v>
      </c>
      <c r="B15" s="41">
        <v>3740.2</v>
      </c>
      <c r="C15" s="45">
        <v>3759.9</v>
      </c>
      <c r="D15" s="45">
        <v>3881.2</v>
      </c>
      <c r="E15" s="43">
        <v>3561.9</v>
      </c>
      <c r="F15" s="46">
        <v>2980.2</v>
      </c>
      <c r="G15" s="45">
        <v>3288.4</v>
      </c>
      <c r="H15" s="45">
        <v>3417.7</v>
      </c>
      <c r="I15" s="43">
        <v>3445.8</v>
      </c>
    </row>
    <row r="16" spans="1:9" ht="13.9" customHeight="1" x14ac:dyDescent="0.2">
      <c r="A16" s="36" t="s">
        <v>204</v>
      </c>
      <c r="B16" s="47">
        <f>B17-SUM(B12:B15)</f>
        <v>1356.8000000000011</v>
      </c>
      <c r="C16" s="48">
        <f>C17-SUM(C12:C15)</f>
        <v>1334.6999999999989</v>
      </c>
      <c r="D16" s="48">
        <f>D17-SUM(D12:D15)</f>
        <v>1429.3999999999996</v>
      </c>
      <c r="E16" s="49">
        <v>1471.5</v>
      </c>
      <c r="F16" s="50">
        <f>F17-SUM(F12:F15)</f>
        <v>1480.2000000000007</v>
      </c>
      <c r="G16" s="48">
        <f>G17-SUM(G12:G15)</f>
        <v>1477.8999999999996</v>
      </c>
      <c r="H16" s="48">
        <f>H17-SUM(H12:H15)</f>
        <v>1428.2000000000007</v>
      </c>
      <c r="I16" s="49">
        <f>I17-SUM(I12:I15)</f>
        <v>1163</v>
      </c>
    </row>
    <row r="17" spans="1:9" ht="13.9" customHeight="1" x14ac:dyDescent="0.2">
      <c r="A17" s="31" t="s">
        <v>198</v>
      </c>
      <c r="B17" s="41">
        <v>11714.6</v>
      </c>
      <c r="C17" s="42">
        <v>12977.3</v>
      </c>
      <c r="D17" s="42">
        <v>13385.9</v>
      </c>
      <c r="E17" s="43">
        <v>15101.4</v>
      </c>
      <c r="F17" s="46">
        <v>11742.7</v>
      </c>
      <c r="G17" s="42">
        <v>12346</v>
      </c>
      <c r="H17" s="42">
        <v>12567</v>
      </c>
      <c r="I17" s="43">
        <v>12573.6</v>
      </c>
    </row>
    <row r="18" spans="1:9" ht="13.9" customHeight="1" x14ac:dyDescent="0.2">
      <c r="A18" s="1"/>
      <c r="B18" s="51"/>
      <c r="C18" s="52"/>
      <c r="D18" s="52"/>
      <c r="E18" s="53"/>
      <c r="F18" s="51"/>
      <c r="G18" s="52"/>
      <c r="H18" s="52"/>
      <c r="I18" s="53"/>
    </row>
    <row r="19" spans="1:9" ht="13.9" customHeight="1" x14ac:dyDescent="0.2">
      <c r="A19" s="31" t="s">
        <v>203</v>
      </c>
      <c r="B19" s="54"/>
      <c r="C19" s="55"/>
      <c r="D19" s="55"/>
      <c r="E19" s="56"/>
      <c r="F19" s="54"/>
      <c r="G19" s="55"/>
      <c r="H19" s="55"/>
      <c r="I19" s="56"/>
    </row>
    <row r="20" spans="1:9" ht="13.9" customHeight="1" x14ac:dyDescent="0.2">
      <c r="A20" s="36" t="s">
        <v>202</v>
      </c>
      <c r="B20" s="41">
        <v>3764.3</v>
      </c>
      <c r="C20" s="42">
        <v>4449.2</v>
      </c>
      <c r="D20" s="42">
        <v>5027</v>
      </c>
      <c r="E20" s="43">
        <v>5207.5</v>
      </c>
      <c r="F20" s="46">
        <v>4576.5</v>
      </c>
      <c r="G20" s="42">
        <v>4099.1000000000004</v>
      </c>
      <c r="H20" s="42">
        <v>4102</v>
      </c>
      <c r="I20" s="43">
        <v>3646.6</v>
      </c>
    </row>
    <row r="21" spans="1:9" ht="13.9" customHeight="1" x14ac:dyDescent="0.2">
      <c r="A21" s="36" t="s">
        <v>201</v>
      </c>
      <c r="B21" s="41">
        <v>8934.9</v>
      </c>
      <c r="C21" s="42">
        <v>8832.7999999999993</v>
      </c>
      <c r="D21" s="42">
        <v>8646.2000000000007</v>
      </c>
      <c r="E21" s="43">
        <v>8330.6</v>
      </c>
      <c r="F21" s="46">
        <v>8894.6</v>
      </c>
      <c r="G21" s="42">
        <v>8867.6</v>
      </c>
      <c r="H21" s="42">
        <v>8670.7999999999993</v>
      </c>
      <c r="I21" s="43">
        <v>9074.7000000000007</v>
      </c>
    </row>
    <row r="22" spans="1:9" ht="13.9" customHeight="1" x14ac:dyDescent="0.2">
      <c r="A22" s="36" t="s">
        <v>200</v>
      </c>
      <c r="B22" s="41">
        <f t="shared" ref="B22:D22" si="0">B24-B20-B21-B23</f>
        <v>2244.9000000000051</v>
      </c>
      <c r="C22" s="45">
        <f t="shared" si="0"/>
        <v>2149.9000000000033</v>
      </c>
      <c r="D22" s="45">
        <f t="shared" si="0"/>
        <v>2279.3000000000011</v>
      </c>
      <c r="E22" s="43">
        <v>1913.8</v>
      </c>
      <c r="F22" s="46">
        <f t="shared" ref="F22:I22" si="1">F24-F20-F21-F23</f>
        <v>2489.4000000000005</v>
      </c>
      <c r="G22" s="45">
        <f t="shared" si="1"/>
        <v>2701.2999999999993</v>
      </c>
      <c r="H22" s="45">
        <f t="shared" si="1"/>
        <v>2889.5999999999976</v>
      </c>
      <c r="I22" s="43">
        <f t="shared" si="1"/>
        <v>2220.5000000000036</v>
      </c>
    </row>
    <row r="23" spans="1:9" ht="13.9" customHeight="1" x14ac:dyDescent="0.2">
      <c r="A23" s="36" t="s">
        <v>199</v>
      </c>
      <c r="B23" s="47">
        <v>8033.1</v>
      </c>
      <c r="C23" s="48">
        <v>8066.1</v>
      </c>
      <c r="D23" s="48">
        <v>8251.9</v>
      </c>
      <c r="E23" s="49">
        <v>8252.6</v>
      </c>
      <c r="F23" s="50">
        <v>7950.7</v>
      </c>
      <c r="G23" s="48">
        <v>8022.6</v>
      </c>
      <c r="H23" s="48">
        <v>8075.3</v>
      </c>
      <c r="I23" s="49">
        <v>8053.5</v>
      </c>
    </row>
    <row r="24" spans="1:9" ht="13.9" customHeight="1" x14ac:dyDescent="0.2">
      <c r="A24" s="31" t="s">
        <v>198</v>
      </c>
      <c r="B24" s="47">
        <f t="shared" ref="B24:D24" si="2">B26-B17</f>
        <v>22977.200000000004</v>
      </c>
      <c r="C24" s="57">
        <f t="shared" si="2"/>
        <v>23498.000000000004</v>
      </c>
      <c r="D24" s="57">
        <f t="shared" si="2"/>
        <v>24204.400000000001</v>
      </c>
      <c r="E24" s="58">
        <v>23704.5</v>
      </c>
      <c r="F24" s="50">
        <f t="shared" ref="F24:I24" si="3">F26-F17</f>
        <v>23911.200000000001</v>
      </c>
      <c r="G24" s="57">
        <f t="shared" si="3"/>
        <v>23690.6</v>
      </c>
      <c r="H24" s="57">
        <f t="shared" si="3"/>
        <v>23737.699999999997</v>
      </c>
      <c r="I24" s="58">
        <f t="shared" si="3"/>
        <v>22995.300000000003</v>
      </c>
    </row>
    <row r="25" spans="1:9" ht="13.9" customHeight="1" x14ac:dyDescent="0.2">
      <c r="A25" s="1"/>
      <c r="B25" s="54"/>
      <c r="C25" s="59"/>
      <c r="D25" s="42"/>
      <c r="E25" s="56"/>
      <c r="F25" s="54"/>
      <c r="G25" s="55"/>
      <c r="H25" s="55"/>
      <c r="I25" s="56"/>
    </row>
    <row r="26" spans="1:9" ht="13.9" customHeight="1" thickBot="1" x14ac:dyDescent="0.25">
      <c r="A26" s="24" t="s">
        <v>65</v>
      </c>
      <c r="B26" s="60">
        <v>34691.800000000003</v>
      </c>
      <c r="C26" s="61">
        <v>36475.300000000003</v>
      </c>
      <c r="D26" s="61">
        <v>37590.300000000003</v>
      </c>
      <c r="E26" s="62">
        <v>38805.9</v>
      </c>
      <c r="F26" s="60">
        <v>35653.9</v>
      </c>
      <c r="G26" s="61">
        <v>36036.6</v>
      </c>
      <c r="H26" s="61">
        <v>36304.699999999997</v>
      </c>
      <c r="I26" s="62">
        <v>35568.9</v>
      </c>
    </row>
    <row r="27" spans="1:9" ht="13.9" customHeight="1" thickTop="1" x14ac:dyDescent="0.2">
      <c r="A27" s="1"/>
      <c r="B27" s="63"/>
      <c r="C27" s="64"/>
      <c r="D27" s="64"/>
      <c r="E27" s="65"/>
      <c r="F27" s="63"/>
      <c r="G27" s="64"/>
      <c r="H27" s="64"/>
      <c r="I27" s="65"/>
    </row>
    <row r="28" spans="1:9" ht="13.9" customHeight="1" x14ac:dyDescent="0.2">
      <c r="A28" s="24" t="s">
        <v>197</v>
      </c>
      <c r="B28" s="66"/>
      <c r="C28" s="55"/>
      <c r="D28" s="55"/>
      <c r="E28" s="56"/>
      <c r="F28" s="67"/>
      <c r="G28" s="55"/>
      <c r="H28" s="55"/>
      <c r="I28" s="56"/>
    </row>
    <row r="29" spans="1:9" ht="13.9" customHeight="1" x14ac:dyDescent="0.2">
      <c r="A29" s="36" t="s">
        <v>196</v>
      </c>
      <c r="B29" s="37">
        <v>648.29999999999995</v>
      </c>
      <c r="C29" s="68">
        <v>645.79999999999995</v>
      </c>
      <c r="D29" s="68">
        <v>641.5</v>
      </c>
      <c r="E29" s="39">
        <v>1937.4</v>
      </c>
      <c r="F29" s="40">
        <v>805.4</v>
      </c>
      <c r="G29" s="68">
        <v>10.8</v>
      </c>
      <c r="H29" s="68">
        <v>9.3000000000000007</v>
      </c>
      <c r="I29" s="39">
        <v>6.1</v>
      </c>
    </row>
    <row r="30" spans="1:9" ht="13.9" customHeight="1" x14ac:dyDescent="0.2">
      <c r="A30" s="36" t="s">
        <v>195</v>
      </c>
      <c r="B30" s="41">
        <v>1151.5999999999999</v>
      </c>
      <c r="C30" s="42">
        <v>1207.8</v>
      </c>
      <c r="D30" s="42">
        <v>1161.2</v>
      </c>
      <c r="E30" s="43">
        <v>1349.3</v>
      </c>
      <c r="F30" s="46">
        <v>1179.5999999999999</v>
      </c>
      <c r="G30" s="42">
        <v>1153</v>
      </c>
      <c r="H30" s="42">
        <v>1179.3</v>
      </c>
      <c r="I30" s="43">
        <v>1338.2</v>
      </c>
    </row>
    <row r="31" spans="1:9" ht="13.9" customHeight="1" x14ac:dyDescent="0.2">
      <c r="A31" s="36" t="s">
        <v>194</v>
      </c>
      <c r="B31" s="46">
        <v>5541</v>
      </c>
      <c r="C31" s="42">
        <v>6547.4</v>
      </c>
      <c r="D31" s="42">
        <v>6470.1</v>
      </c>
      <c r="E31" s="43">
        <v>7699.9</v>
      </c>
      <c r="F31" s="46">
        <v>6357.9</v>
      </c>
      <c r="G31" s="42">
        <v>7068.2</v>
      </c>
      <c r="H31" s="42">
        <v>7114.7</v>
      </c>
      <c r="I31" s="43">
        <f>8229.6-SUM(I29:I30)</f>
        <v>6885.3</v>
      </c>
    </row>
    <row r="32" spans="1:9" ht="13.9" customHeight="1" x14ac:dyDescent="0.2">
      <c r="A32" s="69"/>
      <c r="B32" s="54"/>
      <c r="C32" s="59"/>
      <c r="D32" s="59"/>
      <c r="E32" s="56"/>
      <c r="F32" s="54"/>
      <c r="G32" s="55"/>
      <c r="H32" s="55"/>
      <c r="I32" s="56"/>
    </row>
    <row r="33" spans="1:9" ht="13.9" customHeight="1" x14ac:dyDescent="0.2">
      <c r="A33" s="36" t="s">
        <v>193</v>
      </c>
      <c r="B33" s="41">
        <v>7477.6</v>
      </c>
      <c r="C33" s="45">
        <v>8685.5</v>
      </c>
      <c r="D33" s="45">
        <v>8707.2999999999993</v>
      </c>
      <c r="E33" s="43">
        <v>8367.7999999999993</v>
      </c>
      <c r="F33" s="46">
        <v>7415.3</v>
      </c>
      <c r="G33" s="45">
        <v>7988.6</v>
      </c>
      <c r="H33" s="45">
        <v>8069.6</v>
      </c>
      <c r="I33" s="43">
        <v>7972.4</v>
      </c>
    </row>
    <row r="34" spans="1:9" ht="13.9" customHeight="1" x14ac:dyDescent="0.2">
      <c r="A34" s="36" t="s">
        <v>192</v>
      </c>
      <c r="B34" s="41">
        <v>4843.8999999999996</v>
      </c>
      <c r="C34" s="42">
        <v>4732.6000000000004</v>
      </c>
      <c r="D34" s="42">
        <v>4994.3999999999996</v>
      </c>
      <c r="E34" s="43">
        <v>5371</v>
      </c>
      <c r="F34" s="46">
        <v>4949.2</v>
      </c>
      <c r="G34" s="42">
        <v>5110.6000000000004</v>
      </c>
      <c r="H34" s="42">
        <v>4690.8999999999996</v>
      </c>
      <c r="I34" s="43">
        <f>12749.1-I33-0.1</f>
        <v>4776.6000000000004</v>
      </c>
    </row>
    <row r="35" spans="1:9" ht="13.9" customHeight="1" x14ac:dyDescent="0.2">
      <c r="A35" s="36" t="s">
        <v>191</v>
      </c>
      <c r="B35" s="47">
        <v>15029.4</v>
      </c>
      <c r="C35" s="57">
        <v>14656.2</v>
      </c>
      <c r="D35" s="57">
        <v>15615.8</v>
      </c>
      <c r="E35" s="49">
        <v>14080.5</v>
      </c>
      <c r="F35" s="50">
        <v>14946.5</v>
      </c>
      <c r="G35" s="57">
        <v>14705.4</v>
      </c>
      <c r="H35" s="57">
        <v>15240.9</v>
      </c>
      <c r="I35" s="49">
        <v>14590.3</v>
      </c>
    </row>
    <row r="36" spans="1:9" ht="13.9" customHeight="1" x14ac:dyDescent="0.2">
      <c r="A36" s="1"/>
      <c r="B36" s="54"/>
      <c r="C36" s="55"/>
      <c r="D36" s="55"/>
      <c r="E36" s="56"/>
      <c r="F36" s="54"/>
      <c r="G36" s="55"/>
      <c r="H36" s="55"/>
      <c r="I36" s="56"/>
    </row>
    <row r="37" spans="1:9" ht="13.9" customHeight="1" thickBot="1" x14ac:dyDescent="0.25">
      <c r="A37" s="24" t="s">
        <v>65</v>
      </c>
      <c r="B37" s="60">
        <v>34691.800000000003</v>
      </c>
      <c r="C37" s="61">
        <v>36475.300000000003</v>
      </c>
      <c r="D37" s="61">
        <v>37590.300000000003</v>
      </c>
      <c r="E37" s="62">
        <v>38805.9</v>
      </c>
      <c r="F37" s="60">
        <v>35653.9</v>
      </c>
      <c r="G37" s="61">
        <v>36036.6</v>
      </c>
      <c r="H37" s="61">
        <v>36304.699999999997</v>
      </c>
      <c r="I37" s="62">
        <v>35568.9</v>
      </c>
    </row>
    <row r="38" spans="1:9" ht="13.9" customHeight="1" thickTop="1" x14ac:dyDescent="0.2">
      <c r="A38" s="1"/>
      <c r="B38" s="29"/>
      <c r="C38" s="29"/>
      <c r="D38" s="29"/>
      <c r="E38" s="70"/>
      <c r="F38" s="29"/>
      <c r="G38" s="29"/>
      <c r="H38" s="29"/>
      <c r="I38" s="71"/>
    </row>
    <row r="39" spans="1:9" ht="13.9" customHeight="1" x14ac:dyDescent="0.2">
      <c r="A39" s="72"/>
      <c r="B39" s="73"/>
      <c r="C39" s="73"/>
      <c r="D39" s="73"/>
      <c r="E39" s="73"/>
      <c r="F39" s="73"/>
      <c r="G39" s="73"/>
      <c r="H39" s="73"/>
      <c r="I39" s="74"/>
    </row>
    <row r="40" spans="1:9" ht="13.9" customHeight="1" x14ac:dyDescent="0.2">
      <c r="A40" s="1"/>
      <c r="B40" s="1"/>
      <c r="C40" s="1"/>
      <c r="D40" s="1"/>
      <c r="E40" s="1"/>
      <c r="F40" s="1"/>
      <c r="G40" s="1"/>
      <c r="H40" s="1"/>
      <c r="I40" s="75"/>
    </row>
    <row r="41" spans="1:9" ht="18.75" customHeight="1" x14ac:dyDescent="0.2">
      <c r="A41" s="1"/>
      <c r="B41" s="1"/>
      <c r="C41" s="1"/>
      <c r="D41" s="1"/>
      <c r="E41" s="1"/>
      <c r="F41" s="1"/>
      <c r="G41" s="1"/>
      <c r="H41" s="1"/>
      <c r="I41" s="75"/>
    </row>
    <row r="42" spans="1:9" ht="13.9" customHeight="1" x14ac:dyDescent="0.2">
      <c r="A42" s="76" t="s">
        <v>32</v>
      </c>
      <c r="B42" s="77"/>
      <c r="C42" s="77"/>
      <c r="D42" s="77"/>
      <c r="E42" s="78"/>
      <c r="F42" s="1"/>
      <c r="G42" s="1"/>
      <c r="H42" s="1"/>
      <c r="I42" s="75"/>
    </row>
    <row r="43" spans="1:9" ht="12.4" customHeight="1" x14ac:dyDescent="0.2">
      <c r="A43" s="79"/>
      <c r="B43" s="1"/>
      <c r="C43" s="1"/>
      <c r="D43" s="1"/>
      <c r="E43" s="1"/>
      <c r="F43" s="1"/>
      <c r="G43" s="1"/>
      <c r="H43" s="1"/>
      <c r="I43" s="75"/>
    </row>
    <row r="44" spans="1:9" ht="12.4" customHeight="1" x14ac:dyDescent="0.2">
      <c r="A44" s="80" t="s">
        <v>190</v>
      </c>
      <c r="B44" s="1"/>
      <c r="C44" s="1"/>
      <c r="D44" s="1"/>
      <c r="E44" s="1"/>
      <c r="F44" s="1"/>
      <c r="G44" s="1"/>
      <c r="H44" s="1"/>
      <c r="I44" s="75"/>
    </row>
    <row r="45" spans="1:9" ht="13.9" customHeight="1" x14ac:dyDescent="0.2">
      <c r="A45" s="1"/>
      <c r="B45" s="1"/>
      <c r="C45" s="1"/>
      <c r="D45" s="1"/>
      <c r="E45" s="1"/>
      <c r="F45" s="1"/>
      <c r="G45" s="1"/>
      <c r="H45" s="1"/>
      <c r="I45" s="75"/>
    </row>
    <row r="46" spans="1:9" ht="18.75" customHeight="1" x14ac:dyDescent="0.2">
      <c r="A46" s="1"/>
      <c r="B46" s="1"/>
      <c r="C46" s="1"/>
      <c r="D46" s="1"/>
      <c r="E46" s="1"/>
      <c r="F46" s="1"/>
      <c r="G46" s="1"/>
      <c r="H46" s="1"/>
      <c r="I46" s="75"/>
    </row>
    <row r="47" spans="1:9" ht="18.75" customHeight="1" x14ac:dyDescent="0.2">
      <c r="A47" s="1"/>
      <c r="B47" s="1"/>
      <c r="C47" s="1"/>
      <c r="D47" s="1"/>
      <c r="E47" s="1"/>
      <c r="F47" s="1"/>
      <c r="G47" s="1"/>
      <c r="H47" s="1"/>
      <c r="I47" s="75"/>
    </row>
    <row r="48" spans="1:9" ht="18.75" customHeight="1" x14ac:dyDescent="0.2">
      <c r="A48" s="1"/>
      <c r="B48" s="1"/>
      <c r="C48" s="1"/>
      <c r="D48" s="1"/>
      <c r="E48" s="1"/>
      <c r="F48" s="1"/>
      <c r="G48" s="1"/>
      <c r="H48" s="1"/>
      <c r="I48" s="75"/>
    </row>
    <row r="49" spans="1:9" ht="18.75" customHeight="1" x14ac:dyDescent="0.2">
      <c r="A49" s="1"/>
      <c r="B49" s="1"/>
      <c r="C49" s="1"/>
      <c r="D49" s="1"/>
      <c r="E49" s="1"/>
      <c r="F49" s="1"/>
      <c r="G49" s="1"/>
      <c r="H49" s="1"/>
      <c r="I49" s="75"/>
    </row>
    <row r="50" spans="1:9" ht="18.75" customHeight="1" x14ac:dyDescent="0.2">
      <c r="A50" s="1"/>
      <c r="B50" s="1"/>
      <c r="C50" s="1"/>
      <c r="D50" s="1"/>
      <c r="E50" s="1"/>
      <c r="F50" s="1"/>
      <c r="G50" s="1"/>
      <c r="H50" s="1"/>
      <c r="I50" s="75"/>
    </row>
    <row r="51" spans="1:9" ht="18.75" customHeight="1" x14ac:dyDescent="0.2">
      <c r="A51" s="1"/>
      <c r="B51" s="1"/>
      <c r="C51" s="1"/>
      <c r="D51" s="1"/>
      <c r="E51" s="1"/>
      <c r="F51" s="1"/>
      <c r="G51" s="1"/>
      <c r="H51" s="1"/>
      <c r="I51" s="75"/>
    </row>
    <row r="52" spans="1:9" ht="18.75" customHeight="1" x14ac:dyDescent="0.2">
      <c r="A52" s="1"/>
      <c r="B52" s="1"/>
      <c r="C52" s="1"/>
      <c r="D52" s="1"/>
      <c r="E52" s="1"/>
      <c r="F52" s="1"/>
      <c r="G52" s="1"/>
      <c r="H52" s="1"/>
      <c r="I52" s="75"/>
    </row>
    <row r="53" spans="1:9" ht="18.75" customHeight="1" x14ac:dyDescent="0.2">
      <c r="A53" s="1"/>
      <c r="B53" s="1"/>
      <c r="C53" s="1"/>
      <c r="D53" s="1"/>
      <c r="E53" s="1"/>
      <c r="F53" s="1"/>
      <c r="G53" s="1"/>
      <c r="H53" s="1"/>
      <c r="I53" s="75"/>
    </row>
    <row r="54" spans="1:9" ht="18.75" customHeight="1" x14ac:dyDescent="0.2">
      <c r="A54" s="1"/>
      <c r="B54" s="1"/>
      <c r="C54" s="1"/>
      <c r="D54" s="1"/>
      <c r="E54" s="1"/>
      <c r="F54" s="1"/>
      <c r="G54" s="1"/>
      <c r="H54" s="1"/>
      <c r="I54" s="75"/>
    </row>
    <row r="55" spans="1:9" ht="18.75" customHeight="1" x14ac:dyDescent="0.2">
      <c r="A55" s="1"/>
      <c r="B55" s="1"/>
      <c r="C55" s="1"/>
      <c r="D55" s="1"/>
      <c r="E55" s="1"/>
      <c r="F55" s="1"/>
      <c r="G55" s="1"/>
      <c r="H55" s="1"/>
      <c r="I55" s="75"/>
    </row>
    <row r="56" spans="1:9" ht="18.75" customHeight="1" x14ac:dyDescent="0.2">
      <c r="A56" s="1"/>
      <c r="B56" s="1"/>
      <c r="C56" s="1"/>
      <c r="D56" s="1"/>
      <c r="E56" s="1"/>
      <c r="F56" s="1"/>
      <c r="G56" s="1"/>
      <c r="H56" s="1"/>
      <c r="I56" s="75"/>
    </row>
    <row r="57" spans="1:9" ht="18.75" customHeight="1" x14ac:dyDescent="0.2">
      <c r="A57" s="1"/>
      <c r="B57" s="1"/>
      <c r="C57" s="1"/>
      <c r="D57" s="1"/>
      <c r="E57" s="1"/>
      <c r="F57" s="1"/>
      <c r="G57" s="1"/>
      <c r="H57" s="1"/>
      <c r="I57" s="75"/>
    </row>
    <row r="58" spans="1:9" ht="18.75" customHeight="1" x14ac:dyDescent="0.2">
      <c r="A58" s="1"/>
      <c r="B58" s="1"/>
      <c r="C58" s="1"/>
      <c r="D58" s="1"/>
      <c r="E58" s="1"/>
      <c r="F58" s="1"/>
      <c r="G58" s="1"/>
      <c r="H58" s="1"/>
      <c r="I58" s="75"/>
    </row>
    <row r="59" spans="1:9" ht="18.75" customHeight="1" x14ac:dyDescent="0.2">
      <c r="A59" s="1"/>
      <c r="B59" s="1"/>
      <c r="C59" s="1"/>
      <c r="D59" s="1"/>
      <c r="E59" s="1"/>
      <c r="F59" s="1"/>
      <c r="G59" s="1"/>
      <c r="H59" s="1"/>
      <c r="I59" s="75"/>
    </row>
    <row r="60" spans="1:9" ht="18.75" customHeight="1" x14ac:dyDescent="0.2">
      <c r="A60" s="1"/>
      <c r="B60" s="1"/>
      <c r="C60" s="1"/>
      <c r="D60" s="1"/>
      <c r="E60" s="1"/>
      <c r="F60" s="1"/>
      <c r="G60" s="1"/>
      <c r="H60" s="1"/>
      <c r="I60" s="75"/>
    </row>
    <row r="61" spans="1:9" ht="18.75" customHeight="1" x14ac:dyDescent="0.2">
      <c r="A61" s="1"/>
      <c r="B61" s="1"/>
      <c r="C61" s="1"/>
      <c r="D61" s="1"/>
      <c r="E61" s="1"/>
      <c r="F61" s="1"/>
      <c r="G61" s="1"/>
      <c r="H61" s="1"/>
      <c r="I61" s="75"/>
    </row>
    <row r="62" spans="1:9" ht="18.75" customHeight="1" x14ac:dyDescent="0.2">
      <c r="A62" s="1"/>
      <c r="B62" s="1"/>
      <c r="C62" s="1"/>
      <c r="D62" s="1"/>
      <c r="E62" s="1"/>
      <c r="F62" s="1"/>
      <c r="G62" s="1"/>
      <c r="H62" s="1"/>
      <c r="I62" s="75"/>
    </row>
    <row r="63" spans="1:9" ht="18.75" customHeight="1" x14ac:dyDescent="0.2">
      <c r="A63" s="1"/>
      <c r="B63" s="1"/>
      <c r="C63" s="1"/>
      <c r="D63" s="1"/>
      <c r="E63" s="1"/>
      <c r="F63" s="1"/>
      <c r="G63" s="1"/>
      <c r="H63" s="1"/>
      <c r="I63" s="75"/>
    </row>
    <row r="64" spans="1:9" ht="18.75" customHeight="1" x14ac:dyDescent="0.2">
      <c r="A64" s="1"/>
      <c r="B64" s="1"/>
      <c r="C64" s="1"/>
      <c r="D64" s="1"/>
      <c r="E64" s="1"/>
      <c r="F64" s="1"/>
      <c r="G64" s="1"/>
      <c r="H64" s="1"/>
      <c r="I64" s="75"/>
    </row>
    <row r="65" spans="1:9" ht="18.75" customHeight="1" x14ac:dyDescent="0.2">
      <c r="A65" s="1"/>
      <c r="B65" s="1"/>
      <c r="C65" s="1"/>
      <c r="D65" s="1"/>
      <c r="E65" s="1"/>
      <c r="F65" s="1"/>
      <c r="G65" s="1"/>
      <c r="H65" s="1"/>
      <c r="I65" s="75"/>
    </row>
    <row r="66" spans="1:9" ht="18.75" customHeight="1" x14ac:dyDescent="0.2">
      <c r="A66" s="1"/>
      <c r="B66" s="1"/>
      <c r="C66" s="1"/>
      <c r="D66" s="1"/>
      <c r="E66" s="1"/>
      <c r="F66" s="1"/>
      <c r="G66" s="1"/>
      <c r="H66" s="1"/>
      <c r="I66" s="75"/>
    </row>
    <row r="67" spans="1:9" ht="18.75" customHeight="1" x14ac:dyDescent="0.2">
      <c r="A67" s="1"/>
      <c r="B67" s="1"/>
      <c r="C67" s="1"/>
      <c r="D67" s="1"/>
      <c r="E67" s="1"/>
      <c r="F67" s="1"/>
      <c r="G67" s="1"/>
      <c r="H67" s="1"/>
      <c r="I67" s="75"/>
    </row>
    <row r="68" spans="1:9" ht="18.75" customHeight="1" x14ac:dyDescent="0.2">
      <c r="A68" s="1"/>
      <c r="B68" s="1"/>
      <c r="C68" s="1"/>
      <c r="D68" s="1"/>
      <c r="E68" s="1"/>
      <c r="F68" s="1"/>
      <c r="G68" s="1"/>
      <c r="H68" s="1"/>
      <c r="I68" s="75"/>
    </row>
    <row r="69" spans="1:9" ht="18.75" customHeight="1" x14ac:dyDescent="0.2">
      <c r="A69" s="1"/>
      <c r="B69" s="1"/>
      <c r="C69" s="1"/>
      <c r="D69" s="1"/>
      <c r="E69" s="1"/>
      <c r="F69" s="1"/>
      <c r="G69" s="1"/>
      <c r="H69" s="1"/>
      <c r="I69" s="75"/>
    </row>
    <row r="70" spans="1:9" ht="18.75" customHeight="1" x14ac:dyDescent="0.2">
      <c r="A70" s="1"/>
      <c r="B70" s="1"/>
      <c r="C70" s="1"/>
      <c r="D70" s="1"/>
      <c r="E70" s="1"/>
      <c r="F70" s="1"/>
      <c r="G70" s="1"/>
      <c r="H70" s="1"/>
      <c r="I70" s="75"/>
    </row>
    <row r="71" spans="1:9" ht="18.75" customHeight="1" x14ac:dyDescent="0.2">
      <c r="A71" s="1"/>
      <c r="B71" s="1"/>
      <c r="C71" s="1"/>
      <c r="D71" s="1"/>
      <c r="E71" s="1"/>
      <c r="F71" s="1"/>
      <c r="G71" s="1"/>
      <c r="H71" s="1"/>
      <c r="I71" s="75"/>
    </row>
    <row r="72" spans="1:9" ht="18.75" customHeight="1" x14ac:dyDescent="0.2">
      <c r="A72" s="1"/>
      <c r="B72" s="1"/>
      <c r="C72" s="1"/>
      <c r="D72" s="1"/>
      <c r="E72" s="1"/>
      <c r="F72" s="1"/>
      <c r="G72" s="1"/>
      <c r="H72" s="1"/>
      <c r="I72" s="75"/>
    </row>
    <row r="73" spans="1:9" ht="18.75" customHeight="1" x14ac:dyDescent="0.2">
      <c r="A73" s="1"/>
      <c r="B73" s="1"/>
      <c r="C73" s="1"/>
      <c r="D73" s="1"/>
      <c r="E73" s="1"/>
      <c r="F73" s="1"/>
      <c r="G73" s="1"/>
      <c r="H73" s="1"/>
      <c r="I73" s="75"/>
    </row>
    <row r="74" spans="1:9" ht="18.75" customHeight="1" x14ac:dyDescent="0.2">
      <c r="A74" s="1"/>
      <c r="B74" s="1"/>
      <c r="C74" s="1"/>
      <c r="D74" s="1"/>
      <c r="E74" s="1"/>
      <c r="F74" s="1"/>
      <c r="G74" s="1"/>
      <c r="H74" s="1"/>
      <c r="I74" s="75"/>
    </row>
    <row r="75" spans="1:9" ht="18.75" customHeight="1" x14ac:dyDescent="0.2">
      <c r="A75" s="1"/>
      <c r="B75" s="1"/>
      <c r="C75" s="1"/>
      <c r="D75" s="1"/>
      <c r="E75" s="1"/>
      <c r="F75" s="1"/>
      <c r="G75" s="1"/>
      <c r="H75" s="1"/>
      <c r="I75" s="75"/>
    </row>
    <row r="76" spans="1:9" ht="18.75" customHeight="1" x14ac:dyDescent="0.2">
      <c r="A76" s="1"/>
      <c r="B76" s="1"/>
      <c r="C76" s="1"/>
      <c r="D76" s="1"/>
      <c r="E76" s="1"/>
      <c r="F76" s="1"/>
      <c r="G76" s="1"/>
      <c r="H76" s="1"/>
      <c r="I76" s="75"/>
    </row>
    <row r="77" spans="1:9" ht="18.75" customHeight="1" x14ac:dyDescent="0.2">
      <c r="A77" s="1"/>
      <c r="B77" s="1"/>
      <c r="C77" s="1"/>
      <c r="D77" s="1"/>
      <c r="E77" s="1"/>
      <c r="F77" s="1"/>
      <c r="G77" s="1"/>
      <c r="H77" s="1"/>
      <c r="I77" s="75"/>
    </row>
    <row r="78" spans="1:9" ht="18.75" customHeight="1" x14ac:dyDescent="0.2">
      <c r="A78" s="1"/>
      <c r="B78" s="1"/>
      <c r="C78" s="1"/>
      <c r="D78" s="1"/>
      <c r="E78" s="1"/>
      <c r="F78" s="1"/>
      <c r="G78" s="1"/>
      <c r="H78" s="1"/>
      <c r="I78" s="75"/>
    </row>
    <row r="79" spans="1:9" ht="18.75" customHeight="1" x14ac:dyDescent="0.2">
      <c r="A79" s="1"/>
      <c r="B79" s="1"/>
      <c r="C79" s="1"/>
      <c r="D79" s="1"/>
      <c r="E79" s="1"/>
      <c r="F79" s="1"/>
      <c r="G79" s="1"/>
      <c r="H79" s="1"/>
      <c r="I79" s="75"/>
    </row>
    <row r="80" spans="1:9" ht="18.75" customHeight="1" x14ac:dyDescent="0.2">
      <c r="A80" s="1"/>
      <c r="B80" s="1"/>
      <c r="C80" s="1"/>
      <c r="D80" s="1"/>
      <c r="E80" s="1"/>
      <c r="F80" s="1"/>
      <c r="G80" s="1"/>
      <c r="H80" s="1"/>
      <c r="I80" s="75"/>
    </row>
    <row r="81" spans="1:9" ht="18.75" customHeight="1" x14ac:dyDescent="0.2">
      <c r="A81" s="1"/>
      <c r="B81" s="1"/>
      <c r="C81" s="1"/>
      <c r="D81" s="1"/>
      <c r="E81" s="1"/>
      <c r="F81" s="1"/>
      <c r="G81" s="1"/>
      <c r="H81" s="1"/>
      <c r="I81" s="75"/>
    </row>
    <row r="82" spans="1:9" ht="18.75" customHeight="1" x14ac:dyDescent="0.2">
      <c r="A82" s="1"/>
      <c r="B82" s="1"/>
      <c r="C82" s="1"/>
      <c r="D82" s="1"/>
      <c r="E82" s="1"/>
      <c r="F82" s="1"/>
      <c r="G82" s="1"/>
      <c r="H82" s="1"/>
      <c r="I82" s="75"/>
    </row>
    <row r="83" spans="1:9" ht="18.75" customHeight="1" x14ac:dyDescent="0.2">
      <c r="A83" s="1"/>
      <c r="B83" s="1"/>
      <c r="C83" s="1"/>
      <c r="D83" s="1"/>
      <c r="E83" s="1"/>
      <c r="F83" s="1"/>
      <c r="G83" s="1"/>
      <c r="H83" s="1"/>
      <c r="I83" s="75"/>
    </row>
    <row r="84" spans="1:9" ht="18.75" customHeight="1" x14ac:dyDescent="0.2">
      <c r="A84" s="1"/>
      <c r="B84" s="1"/>
      <c r="C84" s="1"/>
      <c r="D84" s="1"/>
      <c r="E84" s="1"/>
      <c r="F84" s="1"/>
      <c r="G84" s="1"/>
      <c r="H84" s="1"/>
      <c r="I84" s="75"/>
    </row>
    <row r="85" spans="1:9" ht="18.75" customHeight="1" x14ac:dyDescent="0.2">
      <c r="A85" s="1"/>
      <c r="B85" s="1"/>
      <c r="C85" s="1"/>
      <c r="D85" s="1"/>
      <c r="E85" s="1"/>
      <c r="F85" s="1"/>
      <c r="G85" s="1"/>
      <c r="H85" s="1"/>
      <c r="I85" s="75"/>
    </row>
    <row r="86" spans="1:9" ht="18.75" customHeight="1" x14ac:dyDescent="0.2">
      <c r="A86" s="1"/>
      <c r="B86" s="1"/>
      <c r="C86" s="1"/>
      <c r="D86" s="1"/>
      <c r="E86" s="1"/>
      <c r="F86" s="1"/>
      <c r="G86" s="1"/>
      <c r="H86" s="1"/>
      <c r="I86" s="75"/>
    </row>
    <row r="87" spans="1:9" ht="18.75" customHeight="1" x14ac:dyDescent="0.2">
      <c r="A87" s="1"/>
      <c r="B87" s="1"/>
      <c r="C87" s="1"/>
      <c r="D87" s="1"/>
      <c r="E87" s="1"/>
      <c r="F87" s="1"/>
      <c r="G87" s="1"/>
      <c r="H87" s="1"/>
      <c r="I87" s="75"/>
    </row>
    <row r="88" spans="1:9" ht="18.75" customHeight="1" x14ac:dyDescent="0.2">
      <c r="A88" s="1"/>
      <c r="B88" s="1"/>
      <c r="C88" s="1"/>
      <c r="D88" s="1"/>
      <c r="E88" s="1"/>
      <c r="F88" s="1"/>
      <c r="G88" s="1"/>
      <c r="H88" s="1"/>
      <c r="I88" s="75"/>
    </row>
    <row r="89" spans="1:9" ht="18.75" customHeight="1" x14ac:dyDescent="0.2">
      <c r="A89" s="1"/>
      <c r="B89" s="1"/>
      <c r="C89" s="1"/>
      <c r="D89" s="1"/>
      <c r="E89" s="1"/>
      <c r="F89" s="1"/>
      <c r="G89" s="1"/>
      <c r="H89" s="1"/>
      <c r="I89" s="75"/>
    </row>
    <row r="90" spans="1:9" ht="18.75" customHeight="1" x14ac:dyDescent="0.2">
      <c r="A90" s="1"/>
      <c r="B90" s="1"/>
      <c r="C90" s="1"/>
      <c r="D90" s="1"/>
      <c r="E90" s="1"/>
      <c r="F90" s="1"/>
      <c r="G90" s="1"/>
      <c r="H90" s="1"/>
      <c r="I90" s="75"/>
    </row>
    <row r="91" spans="1:9" ht="18.75" customHeight="1" x14ac:dyDescent="0.2">
      <c r="A91" s="1"/>
      <c r="B91" s="1"/>
      <c r="C91" s="1"/>
      <c r="D91" s="1"/>
      <c r="E91" s="1"/>
      <c r="F91" s="1"/>
      <c r="G91" s="1"/>
      <c r="H91" s="1"/>
      <c r="I91" s="75"/>
    </row>
    <row r="92" spans="1:9" ht="18.75" customHeight="1" x14ac:dyDescent="0.2">
      <c r="A92" s="1"/>
      <c r="B92" s="1"/>
      <c r="C92" s="1"/>
      <c r="D92" s="1"/>
      <c r="E92" s="1"/>
      <c r="F92" s="1"/>
      <c r="G92" s="1"/>
      <c r="H92" s="1"/>
      <c r="I92" s="75"/>
    </row>
    <row r="93" spans="1:9" ht="18.75" customHeight="1" x14ac:dyDescent="0.2">
      <c r="A93" s="1"/>
      <c r="B93" s="1"/>
      <c r="C93" s="1"/>
      <c r="D93" s="1"/>
      <c r="E93" s="1"/>
      <c r="F93" s="1"/>
      <c r="G93" s="1"/>
      <c r="H93" s="1"/>
      <c r="I93" s="75"/>
    </row>
    <row r="94" spans="1:9" ht="18.75" customHeight="1" x14ac:dyDescent="0.2">
      <c r="A94" s="1"/>
      <c r="B94" s="1"/>
      <c r="C94" s="1"/>
      <c r="D94" s="1"/>
      <c r="E94" s="1"/>
      <c r="F94" s="1"/>
      <c r="G94" s="1"/>
      <c r="H94" s="1"/>
      <c r="I94" s="75"/>
    </row>
    <row r="95" spans="1:9" ht="18.75" customHeight="1" x14ac:dyDescent="0.2">
      <c r="A95" s="1"/>
      <c r="B95" s="1"/>
      <c r="C95" s="1"/>
      <c r="D95" s="1"/>
      <c r="E95" s="1"/>
      <c r="F95" s="1"/>
      <c r="G95" s="1"/>
      <c r="H95" s="1"/>
      <c r="I95" s="75"/>
    </row>
    <row r="96" spans="1:9" ht="18.75" customHeight="1" x14ac:dyDescent="0.2">
      <c r="A96" s="1"/>
      <c r="B96" s="1"/>
      <c r="C96" s="1"/>
      <c r="D96" s="1"/>
      <c r="E96" s="1"/>
      <c r="F96" s="1"/>
      <c r="G96" s="1"/>
      <c r="H96" s="1"/>
      <c r="I96" s="75"/>
    </row>
    <row r="97" spans="1:9" ht="18.75" customHeight="1" x14ac:dyDescent="0.2">
      <c r="A97" s="1"/>
      <c r="B97" s="1"/>
      <c r="C97" s="1"/>
      <c r="D97" s="1"/>
      <c r="E97" s="1"/>
      <c r="F97" s="1"/>
      <c r="G97" s="1"/>
      <c r="H97" s="1"/>
      <c r="I97" s="75"/>
    </row>
    <row r="98" spans="1:9" ht="18.75" customHeight="1" x14ac:dyDescent="0.2">
      <c r="A98" s="1"/>
      <c r="B98" s="1"/>
      <c r="C98" s="1"/>
      <c r="D98" s="1"/>
      <c r="E98" s="1"/>
      <c r="F98" s="1"/>
      <c r="G98" s="1"/>
      <c r="H98" s="1"/>
      <c r="I98" s="75"/>
    </row>
    <row r="99" spans="1:9" ht="18.75" customHeight="1" x14ac:dyDescent="0.2">
      <c r="A99" s="1"/>
      <c r="B99" s="1"/>
      <c r="C99" s="1"/>
      <c r="D99" s="1"/>
      <c r="E99" s="1"/>
      <c r="F99" s="1"/>
      <c r="G99" s="1"/>
      <c r="H99" s="1"/>
      <c r="I99" s="75"/>
    </row>
    <row r="100" spans="1:9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75"/>
    </row>
    <row r="101" spans="1:9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75"/>
    </row>
    <row r="102" spans="1:9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75"/>
    </row>
    <row r="103" spans="1:9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75"/>
    </row>
    <row r="104" spans="1:9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75"/>
    </row>
    <row r="105" spans="1:9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75"/>
    </row>
    <row r="106" spans="1:9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75"/>
    </row>
    <row r="107" spans="1:9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75"/>
    </row>
    <row r="108" spans="1:9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75"/>
    </row>
    <row r="109" spans="1:9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75"/>
    </row>
    <row r="110" spans="1:9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75"/>
    </row>
    <row r="111" spans="1:9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75"/>
    </row>
    <row r="112" spans="1:9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75"/>
    </row>
    <row r="113" spans="1:9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75"/>
    </row>
    <row r="114" spans="1:9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75"/>
    </row>
    <row r="115" spans="1:9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75"/>
    </row>
    <row r="116" spans="1:9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75"/>
    </row>
    <row r="117" spans="1:9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75"/>
    </row>
    <row r="118" spans="1:9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75"/>
    </row>
    <row r="119" spans="1:9" ht="18.75" customHeight="1" x14ac:dyDescent="0.2">
      <c r="A119" s="1"/>
      <c r="B119" s="1"/>
      <c r="C119" s="1"/>
      <c r="D119" s="1"/>
      <c r="E119" s="1"/>
      <c r="F119" s="1"/>
      <c r="G119" s="1"/>
      <c r="H119" s="1"/>
      <c r="I119" s="75"/>
    </row>
    <row r="120" spans="1:9" ht="18.75" customHeight="1" x14ac:dyDescent="0.2">
      <c r="A120" s="1"/>
      <c r="B120" s="1"/>
      <c r="C120" s="1"/>
      <c r="D120" s="1"/>
      <c r="E120" s="1"/>
      <c r="F120" s="1"/>
      <c r="G120" s="1"/>
      <c r="H120" s="1"/>
      <c r="I120" s="75"/>
    </row>
    <row r="121" spans="1:9" ht="18.75" customHeight="1" x14ac:dyDescent="0.2">
      <c r="A121" s="81"/>
      <c r="B121" s="81"/>
      <c r="C121" s="81"/>
      <c r="D121" s="81"/>
      <c r="E121" s="81"/>
      <c r="F121" s="81"/>
      <c r="G121" s="81"/>
      <c r="H121" s="81"/>
      <c r="I121" s="82"/>
    </row>
  </sheetData>
  <mergeCells count="8">
    <mergeCell ref="A39:I39"/>
    <mergeCell ref="A42:E42"/>
    <mergeCell ref="A2:I2"/>
    <mergeCell ref="A3:I3"/>
    <mergeCell ref="A6:B6"/>
    <mergeCell ref="B7:E7"/>
    <mergeCell ref="B8:E8"/>
    <mergeCell ref="F8:I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workbookViewId="0"/>
  </sheetViews>
  <sheetFormatPr defaultColWidth="21.5" defaultRowHeight="12.75" x14ac:dyDescent="0.2"/>
  <cols>
    <col min="1" max="1" width="5.83203125" style="302" customWidth="1"/>
    <col min="2" max="2" width="36.83203125" style="302" customWidth="1"/>
    <col min="3" max="3" width="3.83203125" style="302" customWidth="1"/>
    <col min="4" max="6" width="13.83203125" style="302" customWidth="1"/>
    <col min="7" max="7" width="9.33203125" style="302" customWidth="1"/>
    <col min="8" max="10" width="13.83203125" style="302" customWidth="1"/>
    <col min="11" max="11" width="9.33203125" style="302" customWidth="1"/>
    <col min="12" max="14" width="13.83203125" style="302" customWidth="1"/>
    <col min="15" max="15" width="9.33203125" style="302" customWidth="1"/>
    <col min="16" max="18" width="13.83203125" style="302" customWidth="1"/>
    <col min="19" max="19" width="12.83203125" style="302" customWidth="1"/>
    <col min="20" max="16384" width="21.5" style="302"/>
  </cols>
  <sheetData>
    <row r="1" spans="1:19" ht="12.4" customHeight="1" x14ac:dyDescent="0.25">
      <c r="A1" s="299"/>
      <c r="B1" s="299"/>
      <c r="C1" s="299"/>
      <c r="D1" s="323"/>
      <c r="E1" s="322"/>
      <c r="F1" s="322"/>
      <c r="G1" s="399"/>
      <c r="H1" s="399"/>
      <c r="I1" s="399"/>
      <c r="J1" s="399"/>
      <c r="K1" s="399"/>
      <c r="L1" s="399"/>
      <c r="M1" s="399"/>
      <c r="N1" s="299"/>
      <c r="O1" s="299"/>
      <c r="P1" s="299"/>
      <c r="Q1" s="299"/>
      <c r="R1" s="299"/>
      <c r="S1" s="301" t="s">
        <v>0</v>
      </c>
    </row>
    <row r="2" spans="1:19" ht="18.75" customHeight="1" x14ac:dyDescent="0.25">
      <c r="A2" s="557" t="s">
        <v>1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02"/>
      <c r="S2" s="402"/>
    </row>
    <row r="3" spans="1:19" ht="18.75" customHeight="1" x14ac:dyDescent="0.25">
      <c r="A3" s="558" t="s">
        <v>50</v>
      </c>
      <c r="B3" s="499"/>
      <c r="C3" s="499"/>
      <c r="D3" s="499"/>
      <c r="E3" s="499"/>
      <c r="F3" s="499"/>
      <c r="G3" s="499"/>
      <c r="H3" s="559"/>
      <c r="I3" s="559"/>
      <c r="J3" s="559"/>
      <c r="K3" s="559"/>
      <c r="L3" s="559"/>
      <c r="M3" s="559"/>
      <c r="N3" s="560"/>
      <c r="O3" s="499"/>
      <c r="P3" s="499"/>
      <c r="Q3" s="499"/>
      <c r="R3" s="499"/>
      <c r="S3" s="435"/>
    </row>
    <row r="4" spans="1:19" ht="12.4" customHeight="1" x14ac:dyDescent="0.25">
      <c r="A4" s="312" t="s">
        <v>3</v>
      </c>
      <c r="B4" s="304"/>
      <c r="C4" s="299"/>
      <c r="D4" s="497"/>
      <c r="E4" s="561"/>
      <c r="F4" s="561"/>
      <c r="G4" s="399"/>
      <c r="H4" s="399"/>
      <c r="I4" s="399"/>
      <c r="J4" s="399"/>
      <c r="K4" s="368"/>
      <c r="L4" s="399"/>
      <c r="M4" s="399"/>
      <c r="N4" s="299"/>
      <c r="O4" s="299"/>
      <c r="P4" s="299"/>
      <c r="Q4" s="299"/>
      <c r="R4" s="299"/>
      <c r="S4" s="311"/>
    </row>
    <row r="5" spans="1:19" ht="12.4" customHeight="1" x14ac:dyDescent="0.2">
      <c r="A5" s="312" t="s">
        <v>4</v>
      </c>
      <c r="B5" s="304"/>
      <c r="C5" s="299"/>
      <c r="D5" s="562"/>
      <c r="E5" s="563"/>
      <c r="F5" s="563"/>
      <c r="G5" s="369"/>
      <c r="H5" s="562"/>
      <c r="I5" s="562"/>
      <c r="J5" s="497"/>
      <c r="K5" s="368"/>
      <c r="L5" s="299"/>
      <c r="M5" s="299"/>
      <c r="N5" s="299"/>
      <c r="O5" s="299"/>
      <c r="P5" s="299"/>
      <c r="Q5" s="299"/>
      <c r="R5" s="299"/>
      <c r="S5" s="311"/>
    </row>
    <row r="6" spans="1:19" ht="12.4" customHeight="1" x14ac:dyDescent="0.25">
      <c r="A6" s="313" t="s">
        <v>5</v>
      </c>
      <c r="B6" s="402"/>
      <c r="C6" s="299"/>
      <c r="D6" s="497"/>
      <c r="E6" s="497"/>
      <c r="F6" s="497"/>
      <c r="G6" s="300"/>
      <c r="H6" s="323"/>
      <c r="I6" s="323"/>
      <c r="J6" s="323"/>
      <c r="K6" s="368"/>
      <c r="L6" s="299"/>
      <c r="M6" s="299"/>
      <c r="N6" s="299"/>
      <c r="O6" s="299"/>
      <c r="P6" s="299"/>
      <c r="Q6" s="299"/>
      <c r="R6" s="299"/>
      <c r="S6" s="368"/>
    </row>
    <row r="7" spans="1:19" ht="12.4" customHeight="1" x14ac:dyDescent="0.25">
      <c r="A7" s="313" t="s">
        <v>6</v>
      </c>
      <c r="B7" s="564"/>
      <c r="C7" s="299"/>
      <c r="D7" s="497"/>
      <c r="E7" s="497"/>
      <c r="F7" s="497"/>
      <c r="G7" s="300"/>
      <c r="H7" s="323"/>
      <c r="I7" s="323"/>
      <c r="J7" s="323"/>
      <c r="K7" s="368"/>
      <c r="L7" s="299"/>
      <c r="M7" s="299"/>
      <c r="N7" s="299"/>
      <c r="O7" s="299"/>
      <c r="P7" s="299"/>
      <c r="Q7" s="299"/>
      <c r="R7" s="299"/>
      <c r="S7" s="368"/>
    </row>
    <row r="8" spans="1:19" ht="12.4" customHeight="1" x14ac:dyDescent="0.25">
      <c r="A8" s="368"/>
      <c r="B8" s="299"/>
      <c r="C8" s="299"/>
      <c r="D8" s="565"/>
      <c r="E8" s="505"/>
      <c r="F8" s="506"/>
      <c r="G8" s="300"/>
      <c r="H8" s="323"/>
      <c r="I8" s="323"/>
      <c r="J8" s="323"/>
      <c r="K8" s="368"/>
      <c r="L8" s="299"/>
      <c r="M8" s="299"/>
      <c r="N8" s="299"/>
      <c r="O8" s="299"/>
      <c r="P8" s="299"/>
      <c r="Q8" s="299"/>
      <c r="R8" s="299"/>
      <c r="S8" s="368"/>
    </row>
    <row r="9" spans="1:19" ht="13.9" customHeight="1" x14ac:dyDescent="0.25">
      <c r="A9" s="299"/>
      <c r="B9" s="299"/>
      <c r="C9" s="299"/>
      <c r="D9" s="504" t="s">
        <v>48</v>
      </c>
      <c r="E9" s="498"/>
      <c r="F9" s="402"/>
      <c r="G9" s="300"/>
      <c r="H9" s="504" t="s">
        <v>48</v>
      </c>
      <c r="I9" s="498"/>
      <c r="J9" s="402"/>
      <c r="K9" s="368"/>
      <c r="L9" s="503" t="s">
        <v>48</v>
      </c>
      <c r="M9" s="516"/>
      <c r="N9" s="516"/>
      <c r="O9" s="299"/>
      <c r="P9" s="503" t="s">
        <v>48</v>
      </c>
      <c r="Q9" s="516"/>
      <c r="R9" s="517"/>
      <c r="S9" s="368"/>
    </row>
    <row r="10" spans="1:19" ht="13.9" customHeight="1" x14ac:dyDescent="0.25">
      <c r="A10" s="365" t="s">
        <v>7</v>
      </c>
      <c r="B10" s="306"/>
      <c r="C10" s="299"/>
      <c r="D10" s="566">
        <v>42460</v>
      </c>
      <c r="E10" s="384"/>
      <c r="F10" s="384"/>
      <c r="G10" s="300"/>
      <c r="H10" s="510">
        <v>42094</v>
      </c>
      <c r="I10" s="567" t="s">
        <v>47</v>
      </c>
      <c r="J10" s="402"/>
      <c r="K10" s="368"/>
      <c r="L10" s="509">
        <v>42551</v>
      </c>
      <c r="M10" s="516"/>
      <c r="N10" s="516"/>
      <c r="O10" s="299"/>
      <c r="P10" s="509">
        <v>42185</v>
      </c>
      <c r="Q10" s="516"/>
      <c r="R10" s="517"/>
      <c r="S10" s="545" t="s">
        <v>47</v>
      </c>
    </row>
    <row r="11" spans="1:19" ht="12.4" customHeight="1" x14ac:dyDescent="0.25">
      <c r="A11" s="299"/>
      <c r="B11" s="299"/>
      <c r="C11" s="299"/>
      <c r="D11" s="311"/>
      <c r="E11" s="299"/>
      <c r="F11" s="299"/>
      <c r="G11" s="300"/>
      <c r="H11" s="299"/>
      <c r="I11" s="299"/>
      <c r="J11" s="299"/>
      <c r="K11" s="368"/>
      <c r="L11" s="299"/>
      <c r="M11" s="299"/>
      <c r="N11" s="299"/>
      <c r="O11" s="299"/>
      <c r="P11" s="299"/>
      <c r="Q11" s="299"/>
      <c r="R11" s="311"/>
      <c r="S11" s="368"/>
    </row>
    <row r="12" spans="1:19" ht="18.75" customHeight="1" x14ac:dyDescent="0.2">
      <c r="A12" s="299"/>
      <c r="B12" s="299"/>
      <c r="C12" s="299"/>
      <c r="D12" s="520" t="s">
        <v>46</v>
      </c>
      <c r="E12" s="519"/>
      <c r="F12" s="520" t="s">
        <v>45</v>
      </c>
      <c r="G12" s="299"/>
      <c r="H12" s="518" t="s">
        <v>46</v>
      </c>
      <c r="I12" s="519"/>
      <c r="J12" s="520" t="s">
        <v>45</v>
      </c>
      <c r="K12" s="368"/>
      <c r="L12" s="518" t="s">
        <v>46</v>
      </c>
      <c r="M12" s="519"/>
      <c r="N12" s="520" t="s">
        <v>45</v>
      </c>
      <c r="O12" s="299"/>
      <c r="P12" s="518" t="s">
        <v>46</v>
      </c>
      <c r="Q12" s="519"/>
      <c r="R12" s="520" t="s">
        <v>45</v>
      </c>
      <c r="S12" s="368"/>
    </row>
    <row r="13" spans="1:19" ht="18.75" customHeight="1" x14ac:dyDescent="0.2">
      <c r="A13" s="299"/>
      <c r="B13" s="299"/>
      <c r="C13" s="299"/>
      <c r="D13" s="523" t="s">
        <v>44</v>
      </c>
      <c r="E13" s="522" t="s">
        <v>43</v>
      </c>
      <c r="F13" s="523" t="s">
        <v>42</v>
      </c>
      <c r="G13" s="299"/>
      <c r="H13" s="522" t="s">
        <v>44</v>
      </c>
      <c r="I13" s="522" t="s">
        <v>43</v>
      </c>
      <c r="J13" s="523" t="s">
        <v>42</v>
      </c>
      <c r="K13" s="368"/>
      <c r="L13" s="522" t="s">
        <v>44</v>
      </c>
      <c r="M13" s="522" t="s">
        <v>43</v>
      </c>
      <c r="N13" s="523" t="s">
        <v>42</v>
      </c>
      <c r="O13" s="299"/>
      <c r="P13" s="522" t="s">
        <v>44</v>
      </c>
      <c r="Q13" s="522" t="s">
        <v>43</v>
      </c>
      <c r="R13" s="523" t="s">
        <v>42</v>
      </c>
      <c r="S13" s="368"/>
    </row>
    <row r="14" spans="1:19" ht="12.4" customHeight="1" x14ac:dyDescent="0.2">
      <c r="A14" s="299"/>
      <c r="B14" s="299"/>
      <c r="C14" s="299"/>
      <c r="D14" s="370"/>
      <c r="E14" s="369"/>
      <c r="F14" s="369"/>
      <c r="G14" s="299"/>
      <c r="H14" s="369"/>
      <c r="I14" s="369"/>
      <c r="J14" s="370"/>
      <c r="K14" s="368"/>
      <c r="L14" s="369"/>
      <c r="M14" s="369"/>
      <c r="N14" s="369"/>
      <c r="O14" s="299"/>
      <c r="P14" s="373"/>
      <c r="Q14" s="373"/>
      <c r="R14" s="368"/>
      <c r="S14" s="368"/>
    </row>
    <row r="15" spans="1:19" ht="18.75" customHeight="1" x14ac:dyDescent="0.2">
      <c r="A15" s="365" t="s">
        <v>14</v>
      </c>
      <c r="B15" s="304"/>
      <c r="C15" s="299"/>
      <c r="D15" s="525">
        <v>4865100000</v>
      </c>
      <c r="E15" s="529">
        <f>F15-D15</f>
        <v>0</v>
      </c>
      <c r="F15" s="525">
        <v>4865100000</v>
      </c>
      <c r="G15" s="463"/>
      <c r="H15" s="525">
        <v>4644700000</v>
      </c>
      <c r="I15" s="529">
        <f>J15-H15</f>
        <v>0</v>
      </c>
      <c r="J15" s="525">
        <v>4644700000</v>
      </c>
      <c r="K15" s="568"/>
      <c r="L15" s="525">
        <v>5404800000</v>
      </c>
      <c r="M15" s="532">
        <f>+N15-L15</f>
        <v>0</v>
      </c>
      <c r="N15" s="525">
        <v>5404800000</v>
      </c>
      <c r="O15" s="463"/>
      <c r="P15" s="525">
        <v>4978700000</v>
      </c>
      <c r="Q15" s="569">
        <f>R15-P15</f>
        <v>0</v>
      </c>
      <c r="R15" s="525">
        <v>4978700000</v>
      </c>
      <c r="S15" s="550"/>
    </row>
    <row r="16" spans="1:19" ht="12.4" customHeight="1" x14ac:dyDescent="0.2">
      <c r="A16" s="318"/>
      <c r="B16" s="318"/>
      <c r="C16" s="299"/>
      <c r="D16" s="477"/>
      <c r="E16" s="529"/>
      <c r="F16" s="477"/>
      <c r="G16" s="463"/>
      <c r="H16" s="477"/>
      <c r="I16" s="529"/>
      <c r="J16" s="477"/>
      <c r="K16" s="568"/>
      <c r="L16" s="463"/>
      <c r="M16" s="477"/>
      <c r="N16" s="463"/>
      <c r="O16" s="463"/>
      <c r="P16" s="477"/>
      <c r="Q16" s="529"/>
      <c r="R16" s="477"/>
      <c r="S16" s="311"/>
    </row>
    <row r="17" spans="1:19" ht="18.75" customHeight="1" x14ac:dyDescent="0.2">
      <c r="A17" s="365" t="s">
        <v>15</v>
      </c>
      <c r="B17" s="304"/>
      <c r="C17" s="299"/>
      <c r="D17" s="529">
        <v>1323000000</v>
      </c>
      <c r="E17" s="529">
        <f>F17-D17</f>
        <v>-170600000</v>
      </c>
      <c r="F17" s="529">
        <v>1152400000</v>
      </c>
      <c r="G17" s="463"/>
      <c r="H17" s="529">
        <v>1192700000</v>
      </c>
      <c r="I17" s="529">
        <f>J17-H17</f>
        <v>-180400000</v>
      </c>
      <c r="J17" s="529">
        <v>1012300000</v>
      </c>
      <c r="K17" s="568"/>
      <c r="L17" s="569">
        <v>1465000000</v>
      </c>
      <c r="M17" s="529">
        <f>+N17-L17</f>
        <v>-166600000</v>
      </c>
      <c r="N17" s="569">
        <v>1298400000</v>
      </c>
      <c r="O17" s="463"/>
      <c r="P17" s="529">
        <v>1218400000</v>
      </c>
      <c r="Q17" s="529">
        <f>R17-P17</f>
        <v>-184500000</v>
      </c>
      <c r="R17" s="529">
        <v>1033900000</v>
      </c>
      <c r="S17" s="531"/>
    </row>
    <row r="18" spans="1:19" ht="12.4" customHeight="1" x14ac:dyDescent="0.2">
      <c r="A18" s="318"/>
      <c r="B18" s="318"/>
      <c r="C18" s="299"/>
      <c r="D18" s="477"/>
      <c r="E18" s="529"/>
      <c r="F18" s="477"/>
      <c r="G18" s="463"/>
      <c r="H18" s="477"/>
      <c r="I18" s="529"/>
      <c r="J18" s="477"/>
      <c r="K18" s="568"/>
      <c r="L18" s="463"/>
      <c r="M18" s="477"/>
      <c r="N18" s="463"/>
      <c r="O18" s="463"/>
      <c r="P18" s="477"/>
      <c r="Q18" s="529"/>
      <c r="R18" s="477"/>
      <c r="S18" s="311"/>
    </row>
    <row r="19" spans="1:19" ht="18.75" customHeight="1" x14ac:dyDescent="0.2">
      <c r="A19" s="533" t="s">
        <v>18</v>
      </c>
      <c r="B19" s="534"/>
      <c r="C19" s="299"/>
      <c r="D19" s="532">
        <v>1221000000</v>
      </c>
      <c r="E19" s="529">
        <f>F19-D19</f>
        <v>-200000</v>
      </c>
      <c r="F19" s="532">
        <v>1220800000</v>
      </c>
      <c r="G19" s="463"/>
      <c r="H19" s="529">
        <v>1039300000</v>
      </c>
      <c r="I19" s="532">
        <f>J19-H19</f>
        <v>-200000</v>
      </c>
      <c r="J19" s="529">
        <v>1039100000</v>
      </c>
      <c r="K19" s="568"/>
      <c r="L19" s="532">
        <v>1335900000</v>
      </c>
      <c r="M19" s="532">
        <f>+N19-L19</f>
        <v>-200000</v>
      </c>
      <c r="N19" s="532">
        <v>1335700000</v>
      </c>
      <c r="O19" s="463"/>
      <c r="P19" s="532">
        <v>1169500000</v>
      </c>
      <c r="Q19" s="532">
        <f>R19-P19</f>
        <v>-200000</v>
      </c>
      <c r="R19" s="532">
        <v>1169300000</v>
      </c>
      <c r="S19" s="531"/>
    </row>
    <row r="20" spans="1:19" ht="18.75" customHeight="1" x14ac:dyDescent="0.2">
      <c r="A20" s="533" t="s">
        <v>41</v>
      </c>
      <c r="B20" s="534"/>
      <c r="C20" s="299"/>
      <c r="D20" s="537">
        <v>1473900000</v>
      </c>
      <c r="E20" s="537">
        <f>F20-D20</f>
        <v>-1700000</v>
      </c>
      <c r="F20" s="537">
        <v>1472200000</v>
      </c>
      <c r="G20" s="463"/>
      <c r="H20" s="537">
        <v>1523500000</v>
      </c>
      <c r="I20" s="537">
        <f>J20-H20</f>
        <v>-35600000</v>
      </c>
      <c r="J20" s="537">
        <v>1487900000</v>
      </c>
      <c r="K20" s="568"/>
      <c r="L20" s="537">
        <v>1622600000</v>
      </c>
      <c r="M20" s="537">
        <f>+N20-L20</f>
        <v>-1800000</v>
      </c>
      <c r="N20" s="537">
        <v>1620800000</v>
      </c>
      <c r="O20" s="463"/>
      <c r="P20" s="537">
        <v>1635400000</v>
      </c>
      <c r="Q20" s="537">
        <f>R20-P20</f>
        <v>-35600000</v>
      </c>
      <c r="R20" s="537">
        <v>1599800000</v>
      </c>
      <c r="S20" s="531"/>
    </row>
    <row r="21" spans="1:19" ht="18.75" customHeight="1" x14ac:dyDescent="0.2">
      <c r="A21" s="365" t="s">
        <v>40</v>
      </c>
      <c r="B21" s="304"/>
      <c r="C21" s="299"/>
      <c r="D21" s="538">
        <v>2694900000</v>
      </c>
      <c r="E21" s="538">
        <f>F21-D21</f>
        <v>-1900000</v>
      </c>
      <c r="F21" s="538">
        <v>2693000000</v>
      </c>
      <c r="G21" s="463"/>
      <c r="H21" s="538">
        <v>2562800000</v>
      </c>
      <c r="I21" s="538">
        <f>J21-H21</f>
        <v>-35800000</v>
      </c>
      <c r="J21" s="538">
        <v>2527000000</v>
      </c>
      <c r="K21" s="568"/>
      <c r="L21" s="570">
        <v>2958500000</v>
      </c>
      <c r="M21" s="538">
        <f>+N21-L21</f>
        <v>-2000000</v>
      </c>
      <c r="N21" s="570">
        <v>2956500000</v>
      </c>
      <c r="O21" s="463"/>
      <c r="P21" s="539">
        <v>2804900000</v>
      </c>
      <c r="Q21" s="538">
        <f>R21-P21</f>
        <v>-35800000</v>
      </c>
      <c r="R21" s="539">
        <v>2769100000</v>
      </c>
      <c r="S21" s="531"/>
    </row>
    <row r="22" spans="1:19" ht="12.4" customHeight="1" x14ac:dyDescent="0.2">
      <c r="A22" s="318"/>
      <c r="B22" s="318"/>
      <c r="C22" s="299"/>
      <c r="D22" s="477"/>
      <c r="E22" s="529"/>
      <c r="F22" s="477"/>
      <c r="G22" s="463"/>
      <c r="H22" s="477"/>
      <c r="I22" s="529"/>
      <c r="J22" s="477"/>
      <c r="K22" s="568"/>
      <c r="L22" s="463"/>
      <c r="M22" s="477"/>
      <c r="N22" s="463"/>
      <c r="O22" s="463"/>
      <c r="P22" s="477"/>
      <c r="Q22" s="529"/>
      <c r="R22" s="477"/>
      <c r="S22" s="311"/>
    </row>
    <row r="23" spans="1:19" ht="12.4" customHeight="1" x14ac:dyDescent="0.2">
      <c r="A23" s="365" t="s">
        <v>39</v>
      </c>
      <c r="B23" s="304"/>
      <c r="C23" s="299"/>
      <c r="D23" s="477"/>
      <c r="E23" s="529"/>
      <c r="F23" s="477"/>
      <c r="G23" s="463"/>
      <c r="H23" s="477"/>
      <c r="I23" s="529"/>
      <c r="J23" s="477"/>
      <c r="K23" s="568"/>
      <c r="L23" s="463"/>
      <c r="M23" s="477"/>
      <c r="N23" s="463"/>
      <c r="O23" s="463"/>
      <c r="P23" s="477"/>
      <c r="Q23" s="529"/>
      <c r="R23" s="477"/>
      <c r="S23" s="311"/>
    </row>
    <row r="24" spans="1:19" ht="18.75" customHeight="1" x14ac:dyDescent="0.2">
      <c r="A24" s="365" t="s">
        <v>38</v>
      </c>
      <c r="B24" s="304"/>
      <c r="C24" s="299"/>
      <c r="D24" s="529">
        <v>0</v>
      </c>
      <c r="E24" s="529">
        <f>F24-D24</f>
        <v>0</v>
      </c>
      <c r="F24" s="532">
        <v>0</v>
      </c>
      <c r="G24" s="463"/>
      <c r="H24" s="532">
        <v>256000000</v>
      </c>
      <c r="I24" s="529">
        <f>J24-H24</f>
        <v>-256000000</v>
      </c>
      <c r="J24" s="529">
        <v>0</v>
      </c>
      <c r="K24" s="568"/>
      <c r="L24" s="569">
        <v>0</v>
      </c>
      <c r="M24" s="529">
        <f>+N24-L24</f>
        <v>0</v>
      </c>
      <c r="N24" s="532">
        <v>0</v>
      </c>
      <c r="O24" s="463"/>
      <c r="P24" s="529">
        <v>80000000</v>
      </c>
      <c r="Q24" s="529">
        <f>R24-P24</f>
        <v>-80000000</v>
      </c>
      <c r="R24" s="529">
        <v>0</v>
      </c>
      <c r="S24" s="531"/>
    </row>
    <row r="25" spans="1:19" ht="12.4" customHeight="1" x14ac:dyDescent="0.2">
      <c r="A25" s="318"/>
      <c r="B25" s="318"/>
      <c r="C25" s="299"/>
      <c r="D25" s="477"/>
      <c r="E25" s="529"/>
      <c r="F25" s="477"/>
      <c r="G25" s="463"/>
      <c r="H25" s="477"/>
      <c r="I25" s="529"/>
      <c r="J25" s="477"/>
      <c r="K25" s="568"/>
      <c r="L25" s="568"/>
      <c r="M25" s="568"/>
      <c r="N25" s="463"/>
      <c r="O25" s="463"/>
      <c r="P25" s="477"/>
      <c r="Q25" s="529"/>
      <c r="R25" s="477"/>
      <c r="S25" s="311"/>
    </row>
    <row r="26" spans="1:19" ht="12.4" customHeight="1" x14ac:dyDescent="0.2">
      <c r="A26" s="365" t="s">
        <v>37</v>
      </c>
      <c r="B26" s="304"/>
      <c r="C26" s="299"/>
      <c r="D26" s="477"/>
      <c r="E26" s="529"/>
      <c r="F26" s="477"/>
      <c r="G26" s="463"/>
      <c r="H26" s="477"/>
      <c r="I26" s="529"/>
      <c r="J26" s="477"/>
      <c r="K26" s="568"/>
      <c r="L26" s="463"/>
      <c r="M26" s="477"/>
      <c r="N26" s="463"/>
      <c r="O26" s="463"/>
      <c r="P26" s="477"/>
      <c r="Q26" s="529"/>
      <c r="R26" s="477"/>
      <c r="S26" s="311"/>
    </row>
    <row r="27" spans="1:19" ht="18.75" customHeight="1" x14ac:dyDescent="0.2">
      <c r="A27" s="365" t="s">
        <v>36</v>
      </c>
      <c r="B27" s="304"/>
      <c r="C27" s="299"/>
      <c r="D27" s="529">
        <v>131400000</v>
      </c>
      <c r="E27" s="529">
        <f>F27-D27</f>
        <v>-131400000</v>
      </c>
      <c r="F27" s="532">
        <v>0</v>
      </c>
      <c r="G27" s="463"/>
      <c r="H27" s="529">
        <v>108000000</v>
      </c>
      <c r="I27" s="529">
        <f>J27-H27</f>
        <v>-108000000</v>
      </c>
      <c r="J27" s="529">
        <v>0</v>
      </c>
      <c r="K27" s="568"/>
      <c r="L27" s="569">
        <v>58000000</v>
      </c>
      <c r="M27" s="529">
        <f>+N27-L27</f>
        <v>-58000000</v>
      </c>
      <c r="N27" s="569">
        <v>0</v>
      </c>
      <c r="O27" s="463"/>
      <c r="P27" s="529">
        <v>72400000</v>
      </c>
      <c r="Q27" s="529">
        <f>R27-P27</f>
        <v>-72400000</v>
      </c>
      <c r="R27" s="529">
        <v>0</v>
      </c>
      <c r="S27" s="531"/>
    </row>
    <row r="28" spans="1:19" ht="12.4" customHeight="1" x14ac:dyDescent="0.2">
      <c r="A28" s="318"/>
      <c r="B28" s="318"/>
      <c r="C28" s="299"/>
      <c r="D28" s="477"/>
      <c r="E28" s="529"/>
      <c r="F28" s="477"/>
      <c r="G28" s="463"/>
      <c r="H28" s="477"/>
      <c r="I28" s="529"/>
      <c r="J28" s="477"/>
      <c r="K28" s="568"/>
      <c r="L28" s="463"/>
      <c r="M28" s="477"/>
      <c r="N28" s="463"/>
      <c r="O28" s="463"/>
      <c r="P28" s="477"/>
      <c r="Q28" s="529"/>
      <c r="R28" s="477"/>
      <c r="S28" s="311"/>
    </row>
    <row r="29" spans="1:19" ht="18.75" customHeight="1" x14ac:dyDescent="0.2">
      <c r="A29" s="365" t="s">
        <v>25</v>
      </c>
      <c r="B29" s="304"/>
      <c r="C29" s="299"/>
      <c r="D29" s="532">
        <v>-149000000</v>
      </c>
      <c r="E29" s="529">
        <f>F29-D29</f>
        <v>203900000</v>
      </c>
      <c r="F29" s="532">
        <v>54900000</v>
      </c>
      <c r="G29" s="463"/>
      <c r="H29" s="529">
        <v>92700000</v>
      </c>
      <c r="I29" s="529">
        <f>J29-H29</f>
        <v>0</v>
      </c>
      <c r="J29" s="529">
        <v>92700000</v>
      </c>
      <c r="K29" s="568"/>
      <c r="L29" s="569">
        <v>21200000</v>
      </c>
      <c r="M29" s="529">
        <f>+N29-L29</f>
        <v>0</v>
      </c>
      <c r="N29" s="569">
        <v>21200000</v>
      </c>
      <c r="O29" s="463"/>
      <c r="P29" s="529">
        <v>-123300000</v>
      </c>
      <c r="Q29" s="529">
        <f>R29-P29</f>
        <v>152700000</v>
      </c>
      <c r="R29" s="529">
        <v>29400000</v>
      </c>
      <c r="S29" s="531"/>
    </row>
    <row r="30" spans="1:19" ht="12.4" customHeight="1" x14ac:dyDescent="0.2">
      <c r="A30" s="318"/>
      <c r="B30" s="318"/>
      <c r="C30" s="299"/>
      <c r="D30" s="532"/>
      <c r="E30" s="529"/>
      <c r="F30" s="571" t="s">
        <v>49</v>
      </c>
      <c r="G30" s="463"/>
      <c r="H30" s="477"/>
      <c r="I30" s="529"/>
      <c r="J30" s="571" t="s">
        <v>49</v>
      </c>
      <c r="K30" s="568"/>
      <c r="L30" s="463"/>
      <c r="M30" s="477"/>
      <c r="N30" s="572" t="s">
        <v>49</v>
      </c>
      <c r="O30" s="463"/>
      <c r="P30" s="477"/>
      <c r="Q30" s="529"/>
      <c r="R30" s="571" t="s">
        <v>49</v>
      </c>
      <c r="S30" s="311"/>
    </row>
    <row r="31" spans="1:19" ht="18.75" customHeight="1" x14ac:dyDescent="0.2">
      <c r="A31" s="365" t="s">
        <v>27</v>
      </c>
      <c r="B31" s="304"/>
      <c r="C31" s="299"/>
      <c r="D31" s="529">
        <v>126700000</v>
      </c>
      <c r="E31" s="529">
        <f>F31-D31</f>
        <v>65600000</v>
      </c>
      <c r="F31" s="529">
        <v>192300000</v>
      </c>
      <c r="G31" s="463"/>
      <c r="H31" s="529">
        <v>88400000</v>
      </c>
      <c r="I31" s="529">
        <f>J31-H31</f>
        <v>186000000</v>
      </c>
      <c r="J31" s="529">
        <v>274400000</v>
      </c>
      <c r="K31" s="568"/>
      <c r="L31" s="569">
        <v>196800000</v>
      </c>
      <c r="M31" s="532">
        <f>+N31-L31+0.1</f>
        <v>65500000.100000001</v>
      </c>
      <c r="N31" s="569">
        <v>262300000</v>
      </c>
      <c r="O31" s="463"/>
      <c r="P31" s="529">
        <v>78900000</v>
      </c>
      <c r="Q31" s="529">
        <f>R31-P31-0.1</f>
        <v>171399999.90000001</v>
      </c>
      <c r="R31" s="529">
        <v>250300000</v>
      </c>
      <c r="S31" s="531"/>
    </row>
    <row r="32" spans="1:19" ht="12.4" customHeight="1" x14ac:dyDescent="0.2">
      <c r="A32" s="318"/>
      <c r="B32" s="318"/>
      <c r="C32" s="299"/>
      <c r="D32" s="529"/>
      <c r="E32" s="529"/>
      <c r="F32" s="477"/>
      <c r="G32" s="463"/>
      <c r="H32" s="477"/>
      <c r="I32" s="529"/>
      <c r="J32" s="477"/>
      <c r="K32" s="568"/>
      <c r="L32" s="463"/>
      <c r="M32" s="477"/>
      <c r="N32" s="463"/>
      <c r="O32" s="463"/>
      <c r="P32" s="477"/>
      <c r="Q32" s="529"/>
      <c r="R32" s="477"/>
      <c r="S32" s="311"/>
    </row>
    <row r="33" spans="1:19" ht="18.75" customHeight="1" x14ac:dyDescent="0.2">
      <c r="A33" s="365" t="s">
        <v>29</v>
      </c>
      <c r="B33" s="304"/>
      <c r="C33" s="299"/>
      <c r="D33" s="529">
        <v>440100000</v>
      </c>
      <c r="E33" s="532">
        <f>F33-D33</f>
        <v>442200000</v>
      </c>
      <c r="F33" s="529">
        <v>882300000</v>
      </c>
      <c r="G33" s="463"/>
      <c r="H33" s="532">
        <v>529500000</v>
      </c>
      <c r="I33" s="529">
        <f>J33-H33</f>
        <v>394200000</v>
      </c>
      <c r="J33" s="529">
        <v>923700000</v>
      </c>
      <c r="K33" s="568"/>
      <c r="L33" s="569">
        <v>747700000</v>
      </c>
      <c r="M33" s="532">
        <f>+N33-L33</f>
        <v>161100000</v>
      </c>
      <c r="N33" s="569">
        <v>908800000</v>
      </c>
      <c r="O33" s="463"/>
      <c r="P33" s="529">
        <v>600800000</v>
      </c>
      <c r="Q33" s="42">
        <v>354.1</v>
      </c>
      <c r="R33" s="529">
        <v>954800000</v>
      </c>
      <c r="S33" s="531"/>
    </row>
    <row r="34" spans="1:19" ht="12.4" customHeight="1" x14ac:dyDescent="0.2">
      <c r="A34" s="318"/>
      <c r="B34" s="318"/>
      <c r="C34" s="299"/>
      <c r="D34" s="477"/>
      <c r="E34" s="529"/>
      <c r="F34" s="477"/>
      <c r="G34" s="463"/>
      <c r="H34" s="532"/>
      <c r="I34" s="529"/>
      <c r="J34" s="477"/>
      <c r="K34" s="568"/>
      <c r="L34" s="463"/>
      <c r="M34" s="529"/>
      <c r="N34" s="463"/>
      <c r="O34" s="463"/>
      <c r="P34" s="477"/>
      <c r="Q34" s="529"/>
      <c r="R34" s="477"/>
      <c r="S34" s="311"/>
    </row>
    <row r="35" spans="1:19" ht="18.75" customHeight="1" x14ac:dyDescent="0.2">
      <c r="A35" s="573" t="s">
        <v>30</v>
      </c>
      <c r="B35" s="498"/>
      <c r="C35" s="373"/>
      <c r="D35" s="469">
        <v>0.41</v>
      </c>
      <c r="E35" s="469">
        <f>F35-D35</f>
        <v>0.42</v>
      </c>
      <c r="F35" s="469">
        <v>0.83</v>
      </c>
      <c r="G35" s="574"/>
      <c r="H35" s="469">
        <v>0.5</v>
      </c>
      <c r="I35" s="469">
        <f>J35-H35</f>
        <v>0.37</v>
      </c>
      <c r="J35" s="469">
        <v>0.87</v>
      </c>
      <c r="K35" s="568"/>
      <c r="L35" s="469">
        <v>0.71</v>
      </c>
      <c r="M35" s="469">
        <f>+N35-L35</f>
        <v>0.15000000000000002</v>
      </c>
      <c r="N35" s="469">
        <v>0.86</v>
      </c>
      <c r="O35" s="574"/>
      <c r="P35" s="469">
        <v>0.56000000000000005</v>
      </c>
      <c r="Q35" s="469">
        <f>R35-P35-0.01</f>
        <v>0.32999999999999996</v>
      </c>
      <c r="R35" s="469">
        <v>0.9</v>
      </c>
      <c r="S35" s="575"/>
    </row>
    <row r="36" spans="1:19" ht="12.4" customHeight="1" x14ac:dyDescent="0.2">
      <c r="A36" s="369"/>
      <c r="B36" s="369"/>
      <c r="C36" s="369"/>
      <c r="D36" s="370"/>
      <c r="E36" s="540"/>
      <c r="F36" s="576"/>
      <c r="G36" s="369"/>
      <c r="H36" s="577"/>
      <c r="I36" s="563"/>
      <c r="J36" s="578"/>
      <c r="K36" s="368"/>
      <c r="L36" s="369"/>
      <c r="M36" s="369"/>
      <c r="N36" s="369"/>
      <c r="O36" s="369"/>
      <c r="P36" s="576"/>
      <c r="Q36" s="575"/>
      <c r="R36" s="369"/>
      <c r="S36" s="370"/>
    </row>
    <row r="37" spans="1:19" ht="12.4" customHeight="1" x14ac:dyDescent="0.2">
      <c r="A37" s="299"/>
      <c r="B37" s="299"/>
      <c r="C37" s="299"/>
      <c r="D37" s="311"/>
      <c r="E37" s="322"/>
      <c r="F37" s="299"/>
      <c r="G37" s="299"/>
      <c r="H37" s="299"/>
      <c r="I37" s="322"/>
      <c r="J37" s="311"/>
      <c r="K37" s="368"/>
      <c r="L37" s="299"/>
      <c r="M37" s="299"/>
      <c r="N37" s="299"/>
      <c r="O37" s="299"/>
      <c r="P37" s="299"/>
      <c r="Q37" s="299"/>
      <c r="R37" s="299"/>
      <c r="S37" s="311"/>
    </row>
    <row r="38" spans="1:19" ht="12.4" customHeight="1" x14ac:dyDescent="0.2">
      <c r="A38" s="299"/>
      <c r="B38" s="299"/>
      <c r="C38" s="299"/>
      <c r="D38" s="311"/>
      <c r="E38" s="322"/>
      <c r="F38" s="299"/>
      <c r="G38" s="299"/>
      <c r="H38" s="299"/>
      <c r="I38" s="322"/>
      <c r="J38" s="311"/>
      <c r="K38" s="368"/>
      <c r="L38" s="299"/>
      <c r="M38" s="299"/>
      <c r="N38" s="299"/>
      <c r="O38" s="299"/>
      <c r="P38" s="299"/>
      <c r="Q38" s="299"/>
      <c r="R38" s="299"/>
      <c r="S38" s="311"/>
    </row>
    <row r="39" spans="1:19" ht="12.4" customHeight="1" x14ac:dyDescent="0.2">
      <c r="A39" s="299"/>
      <c r="B39" s="299"/>
      <c r="C39" s="299"/>
      <c r="D39" s="311"/>
      <c r="E39" s="322"/>
      <c r="F39" s="299"/>
      <c r="G39" s="299"/>
      <c r="H39" s="299"/>
      <c r="I39" s="322"/>
      <c r="J39" s="311"/>
      <c r="K39" s="299"/>
      <c r="L39" s="299"/>
      <c r="M39" s="299"/>
      <c r="N39" s="299"/>
      <c r="O39" s="299"/>
      <c r="P39" s="299"/>
      <c r="Q39" s="299"/>
      <c r="R39" s="299"/>
      <c r="S39" s="311"/>
    </row>
    <row r="40" spans="1:19" ht="12.4" customHeight="1" x14ac:dyDescent="0.2">
      <c r="A40" s="299"/>
      <c r="B40" s="299"/>
      <c r="C40" s="299"/>
      <c r="D40" s="311"/>
      <c r="E40" s="322"/>
      <c r="F40" s="299"/>
      <c r="G40" s="299"/>
      <c r="H40" s="299"/>
      <c r="I40" s="322"/>
      <c r="J40" s="311"/>
      <c r="K40" s="299"/>
      <c r="L40" s="299"/>
      <c r="M40" s="299"/>
      <c r="N40" s="299"/>
      <c r="O40" s="299"/>
      <c r="P40" s="299"/>
      <c r="Q40" s="299"/>
      <c r="R40" s="299"/>
      <c r="S40" s="311"/>
    </row>
    <row r="41" spans="1:19" ht="12.4" customHeight="1" x14ac:dyDescent="0.2">
      <c r="A41" s="299"/>
      <c r="B41" s="299"/>
      <c r="C41" s="299"/>
      <c r="D41" s="311"/>
      <c r="E41" s="322"/>
      <c r="F41" s="299"/>
      <c r="G41" s="299"/>
      <c r="H41" s="299"/>
      <c r="I41" s="322"/>
      <c r="J41" s="311"/>
      <c r="K41" s="299"/>
      <c r="L41" s="299"/>
      <c r="M41" s="299"/>
      <c r="N41" s="299"/>
      <c r="O41" s="299"/>
      <c r="P41" s="299"/>
      <c r="Q41" s="299"/>
      <c r="R41" s="299"/>
      <c r="S41" s="311"/>
    </row>
    <row r="42" spans="1:19" ht="12.4" customHeight="1" x14ac:dyDescent="0.2">
      <c r="A42" s="299"/>
      <c r="B42" s="299"/>
      <c r="C42" s="299"/>
      <c r="D42" s="311"/>
      <c r="E42" s="322"/>
      <c r="F42" s="299"/>
      <c r="G42" s="299"/>
      <c r="H42" s="299"/>
      <c r="I42" s="322"/>
      <c r="J42" s="311"/>
      <c r="K42" s="299"/>
      <c r="L42" s="299"/>
      <c r="M42" s="299"/>
      <c r="N42" s="299"/>
      <c r="O42" s="299"/>
      <c r="P42" s="299"/>
      <c r="Q42" s="299"/>
      <c r="R42" s="299"/>
      <c r="S42" s="311"/>
    </row>
    <row r="43" spans="1:19" ht="12.4" customHeight="1" x14ac:dyDescent="0.2">
      <c r="A43" s="299"/>
      <c r="B43" s="299"/>
      <c r="C43" s="299"/>
      <c r="D43" s="311"/>
      <c r="E43" s="322"/>
      <c r="F43" s="299"/>
      <c r="G43" s="299"/>
      <c r="H43" s="299"/>
      <c r="I43" s="322"/>
      <c r="J43" s="311"/>
      <c r="K43" s="299"/>
      <c r="L43" s="299"/>
      <c r="M43" s="299"/>
      <c r="N43" s="299"/>
      <c r="O43" s="299"/>
      <c r="P43" s="299"/>
      <c r="Q43" s="299"/>
      <c r="R43" s="311"/>
      <c r="S43" s="368"/>
    </row>
    <row r="44" spans="1:19" ht="13.9" customHeight="1" x14ac:dyDescent="0.25">
      <c r="A44" s="299"/>
      <c r="B44" s="299"/>
      <c r="C44" s="299"/>
      <c r="D44" s="504" t="s">
        <v>48</v>
      </c>
      <c r="E44" s="579"/>
      <c r="F44" s="579"/>
      <c r="G44" s="300"/>
      <c r="H44" s="504" t="s">
        <v>48</v>
      </c>
      <c r="I44" s="579"/>
      <c r="J44" s="579"/>
      <c r="K44" s="299"/>
      <c r="L44" s="503" t="s">
        <v>48</v>
      </c>
      <c r="M44" s="516"/>
      <c r="N44" s="516"/>
      <c r="O44" s="299"/>
      <c r="P44" s="503" t="s">
        <v>48</v>
      </c>
      <c r="Q44" s="516"/>
      <c r="R44" s="517"/>
      <c r="S44" s="368"/>
    </row>
    <row r="45" spans="1:19" ht="13.9" customHeight="1" x14ac:dyDescent="0.25">
      <c r="A45" s="299"/>
      <c r="B45" s="299"/>
      <c r="C45" s="299"/>
      <c r="D45" s="566">
        <v>42643</v>
      </c>
      <c r="E45" s="580" t="s">
        <v>47</v>
      </c>
      <c r="F45" s="581"/>
      <c r="G45" s="300"/>
      <c r="H45" s="510">
        <v>42277</v>
      </c>
      <c r="I45" s="582" t="s">
        <v>47</v>
      </c>
      <c r="J45" s="579"/>
      <c r="K45" s="299"/>
      <c r="L45" s="509">
        <v>42735</v>
      </c>
      <c r="M45" s="516"/>
      <c r="N45" s="516"/>
      <c r="O45" s="299"/>
      <c r="P45" s="509">
        <v>42369</v>
      </c>
      <c r="Q45" s="516"/>
      <c r="R45" s="517"/>
      <c r="S45" s="545" t="s">
        <v>47</v>
      </c>
    </row>
    <row r="46" spans="1:19" ht="12.4" customHeight="1" x14ac:dyDescent="0.25">
      <c r="A46" s="299"/>
      <c r="B46" s="299"/>
      <c r="C46" s="299"/>
      <c r="D46" s="311"/>
      <c r="E46" s="299"/>
      <c r="F46" s="299"/>
      <c r="G46" s="300"/>
      <c r="H46" s="299"/>
      <c r="I46" s="299"/>
      <c r="J46" s="311"/>
      <c r="K46" s="299"/>
      <c r="L46" s="299"/>
      <c r="M46" s="299"/>
      <c r="N46" s="299"/>
      <c r="O46" s="299"/>
      <c r="P46" s="299"/>
      <c r="Q46" s="299"/>
      <c r="R46" s="311"/>
      <c r="S46" s="368"/>
    </row>
    <row r="47" spans="1:19" ht="18.75" customHeight="1" x14ac:dyDescent="0.2">
      <c r="A47" s="299"/>
      <c r="B47" s="299"/>
      <c r="C47" s="299"/>
      <c r="D47" s="520" t="s">
        <v>46</v>
      </c>
      <c r="E47" s="519"/>
      <c r="F47" s="520" t="s">
        <v>45</v>
      </c>
      <c r="G47" s="299"/>
      <c r="H47" s="518" t="s">
        <v>46</v>
      </c>
      <c r="I47" s="519"/>
      <c r="J47" s="520" t="s">
        <v>45</v>
      </c>
      <c r="K47" s="299"/>
      <c r="L47" s="518" t="s">
        <v>46</v>
      </c>
      <c r="M47" s="519"/>
      <c r="N47" s="520" t="s">
        <v>45</v>
      </c>
      <c r="O47" s="299"/>
      <c r="P47" s="518" t="s">
        <v>46</v>
      </c>
      <c r="Q47" s="519"/>
      <c r="R47" s="520" t="s">
        <v>45</v>
      </c>
      <c r="S47" s="368"/>
    </row>
    <row r="48" spans="1:19" ht="18.75" customHeight="1" x14ac:dyDescent="0.2">
      <c r="A48" s="299"/>
      <c r="B48" s="299"/>
      <c r="C48" s="299"/>
      <c r="D48" s="523" t="s">
        <v>44</v>
      </c>
      <c r="E48" s="522" t="s">
        <v>43</v>
      </c>
      <c r="F48" s="523" t="s">
        <v>42</v>
      </c>
      <c r="G48" s="299"/>
      <c r="H48" s="522" t="s">
        <v>44</v>
      </c>
      <c r="I48" s="522" t="s">
        <v>43</v>
      </c>
      <c r="J48" s="523" t="s">
        <v>42</v>
      </c>
      <c r="K48" s="299"/>
      <c r="L48" s="522" t="s">
        <v>44</v>
      </c>
      <c r="M48" s="522" t="s">
        <v>43</v>
      </c>
      <c r="N48" s="523" t="s">
        <v>42</v>
      </c>
      <c r="O48" s="299"/>
      <c r="P48" s="522" t="s">
        <v>44</v>
      </c>
      <c r="Q48" s="522" t="s">
        <v>43</v>
      </c>
      <c r="R48" s="523" t="s">
        <v>42</v>
      </c>
      <c r="S48" s="368"/>
    </row>
    <row r="49" spans="1:19" ht="12.4" customHeight="1" x14ac:dyDescent="0.2">
      <c r="A49" s="534"/>
      <c r="B49" s="304"/>
      <c r="C49" s="299"/>
      <c r="D49" s="370"/>
      <c r="E49" s="369"/>
      <c r="F49" s="369"/>
      <c r="G49" s="299"/>
      <c r="H49" s="369"/>
      <c r="I49" s="369"/>
      <c r="J49" s="370"/>
      <c r="K49" s="299"/>
      <c r="L49" s="369"/>
      <c r="M49" s="369"/>
      <c r="N49" s="369"/>
      <c r="O49" s="299"/>
      <c r="P49" s="373"/>
      <c r="Q49" s="373"/>
      <c r="R49" s="368"/>
      <c r="S49" s="368"/>
    </row>
    <row r="50" spans="1:19" ht="18.75" customHeight="1" x14ac:dyDescent="0.2">
      <c r="A50" s="365" t="s">
        <v>14</v>
      </c>
      <c r="B50" s="304"/>
      <c r="C50" s="299"/>
      <c r="D50" s="525">
        <v>5191700000</v>
      </c>
      <c r="E50" s="529">
        <f>+F50-D50</f>
        <v>0</v>
      </c>
      <c r="F50" s="525">
        <v>5191700000</v>
      </c>
      <c r="G50" s="463"/>
      <c r="H50" s="525">
        <v>4959700000</v>
      </c>
      <c r="I50" s="529">
        <f>J50-H50</f>
        <v>0</v>
      </c>
      <c r="J50" s="525">
        <v>4959700000</v>
      </c>
      <c r="K50" s="299"/>
      <c r="L50" s="525">
        <v>5760492000</v>
      </c>
      <c r="M50" s="532">
        <f>+N50-L50</f>
        <v>8000</v>
      </c>
      <c r="N50" s="525">
        <v>5760500000</v>
      </c>
      <c r="O50" s="463"/>
      <c r="P50" s="525">
        <v>5375600000</v>
      </c>
      <c r="Q50" s="569">
        <f>R50-P50</f>
        <v>0</v>
      </c>
      <c r="R50" s="525">
        <v>5375600000</v>
      </c>
      <c r="S50" s="550"/>
    </row>
    <row r="51" spans="1:19" ht="12.4" customHeight="1" x14ac:dyDescent="0.2">
      <c r="A51" s="318"/>
      <c r="B51" s="318"/>
      <c r="C51" s="299"/>
      <c r="D51" s="477"/>
      <c r="E51" s="529"/>
      <c r="F51" s="477"/>
      <c r="G51" s="463"/>
      <c r="H51" s="477"/>
      <c r="I51" s="529"/>
      <c r="J51" s="477"/>
      <c r="K51" s="299"/>
      <c r="L51" s="463"/>
      <c r="M51" s="477"/>
      <c r="N51" s="463"/>
      <c r="O51" s="463"/>
      <c r="P51" s="527"/>
      <c r="Q51" s="529"/>
      <c r="R51" s="477"/>
      <c r="S51" s="368"/>
    </row>
    <row r="52" spans="1:19" ht="18.75" customHeight="1" x14ac:dyDescent="0.2">
      <c r="A52" s="365" t="s">
        <v>15</v>
      </c>
      <c r="B52" s="304"/>
      <c r="C52" s="299"/>
      <c r="D52" s="532">
        <v>1400900000</v>
      </c>
      <c r="E52" s="529">
        <f>+F52-D52</f>
        <v>-175800000</v>
      </c>
      <c r="F52" s="532">
        <v>1225100000</v>
      </c>
      <c r="G52" s="463"/>
      <c r="H52" s="529">
        <v>1236900000</v>
      </c>
      <c r="I52" s="529">
        <f>J52-H52</f>
        <v>-137900000</v>
      </c>
      <c r="J52" s="529">
        <v>1099000000</v>
      </c>
      <c r="K52" s="299"/>
      <c r="L52" s="569">
        <v>1466000000</v>
      </c>
      <c r="M52" s="529">
        <f>+N52-L52</f>
        <v>-162700000</v>
      </c>
      <c r="N52" s="569">
        <v>1303300000</v>
      </c>
      <c r="O52" s="463"/>
      <c r="P52" s="529">
        <v>1389200000</v>
      </c>
      <c r="Q52" s="529">
        <f>R52-P52</f>
        <v>-166900000</v>
      </c>
      <c r="R52" s="529">
        <v>1222300000</v>
      </c>
      <c r="S52" s="531"/>
    </row>
    <row r="53" spans="1:19" ht="12.4" customHeight="1" x14ac:dyDescent="0.2">
      <c r="A53" s="318"/>
      <c r="B53" s="318"/>
      <c r="C53" s="299"/>
      <c r="D53" s="477"/>
      <c r="E53" s="529"/>
      <c r="F53" s="477"/>
      <c r="G53" s="463"/>
      <c r="H53" s="477"/>
      <c r="I53" s="529"/>
      <c r="J53" s="477"/>
      <c r="K53" s="299"/>
      <c r="L53" s="463"/>
      <c r="M53" s="529"/>
      <c r="N53" s="463"/>
      <c r="O53" s="463"/>
      <c r="P53" s="477"/>
      <c r="Q53" s="529"/>
      <c r="R53" s="477"/>
      <c r="S53" s="311"/>
    </row>
    <row r="54" spans="1:19" ht="18.75" customHeight="1" x14ac:dyDescent="0.2">
      <c r="A54" s="533" t="s">
        <v>18</v>
      </c>
      <c r="B54" s="304"/>
      <c r="C54" s="299"/>
      <c r="D54" s="532">
        <v>1236400000</v>
      </c>
      <c r="E54" s="529">
        <f>+F54-D54</f>
        <v>-200000</v>
      </c>
      <c r="F54" s="532">
        <v>1236200000</v>
      </c>
      <c r="G54" s="463"/>
      <c r="H54" s="529">
        <v>1143400000</v>
      </c>
      <c r="I54" s="532">
        <f>J54-H54</f>
        <v>-200000</v>
      </c>
      <c r="J54" s="529">
        <v>1143200000</v>
      </c>
      <c r="K54" s="299"/>
      <c r="L54" s="532">
        <v>1450600000</v>
      </c>
      <c r="M54" s="532">
        <f>+N54-L54</f>
        <v>-100000</v>
      </c>
      <c r="N54" s="532">
        <v>1450500000</v>
      </c>
      <c r="O54" s="463"/>
      <c r="P54" s="532">
        <v>1444200000</v>
      </c>
      <c r="Q54" s="532">
        <f>R54-P54</f>
        <v>-200000</v>
      </c>
      <c r="R54" s="532">
        <v>1444000000</v>
      </c>
      <c r="S54" s="531"/>
    </row>
    <row r="55" spans="1:19" ht="18.75" customHeight="1" x14ac:dyDescent="0.2">
      <c r="A55" s="533" t="s">
        <v>41</v>
      </c>
      <c r="B55" s="534"/>
      <c r="C55" s="299"/>
      <c r="D55" s="537">
        <v>1565400000</v>
      </c>
      <c r="E55" s="537">
        <f>+F55-D55</f>
        <v>-1700000</v>
      </c>
      <c r="F55" s="537">
        <v>1563700000</v>
      </c>
      <c r="G55" s="463"/>
      <c r="H55" s="537">
        <v>1575700000</v>
      </c>
      <c r="I55" s="537">
        <f>J55-H55</f>
        <v>-35600000</v>
      </c>
      <c r="J55" s="537">
        <v>1540100000</v>
      </c>
      <c r="K55" s="299"/>
      <c r="L55" s="537">
        <v>1790100000</v>
      </c>
      <c r="M55" s="537">
        <f>+N55-L55</f>
        <v>-1700000</v>
      </c>
      <c r="N55" s="537">
        <v>1788400000</v>
      </c>
      <c r="O55" s="463"/>
      <c r="P55" s="537">
        <v>1798400000</v>
      </c>
      <c r="Q55" s="537">
        <f>R55-P55</f>
        <v>-1900000</v>
      </c>
      <c r="R55" s="537">
        <v>1796500000</v>
      </c>
      <c r="S55" s="531"/>
    </row>
    <row r="56" spans="1:19" ht="18.75" customHeight="1" x14ac:dyDescent="0.2">
      <c r="A56" s="365" t="s">
        <v>40</v>
      </c>
      <c r="B56" s="304"/>
      <c r="C56" s="299"/>
      <c r="D56" s="538">
        <v>2801800000</v>
      </c>
      <c r="E56" s="539">
        <f>+F56-D56</f>
        <v>-1900000</v>
      </c>
      <c r="F56" s="538">
        <v>2799900000</v>
      </c>
      <c r="G56" s="463"/>
      <c r="H56" s="538">
        <v>2719100000</v>
      </c>
      <c r="I56" s="538">
        <f>J56-H56</f>
        <v>-35800000</v>
      </c>
      <c r="J56" s="538">
        <v>2683300000</v>
      </c>
      <c r="K56" s="299"/>
      <c r="L56" s="570">
        <v>3240700000</v>
      </c>
      <c r="M56" s="538">
        <f>+N56-L56</f>
        <v>-1800000</v>
      </c>
      <c r="N56" s="570">
        <v>3238900000</v>
      </c>
      <c r="O56" s="463"/>
      <c r="P56" s="539">
        <v>3242600000</v>
      </c>
      <c r="Q56" s="538">
        <f>R56-P56</f>
        <v>-2100000</v>
      </c>
      <c r="R56" s="539">
        <v>3240500000</v>
      </c>
      <c r="S56" s="531"/>
    </row>
    <row r="57" spans="1:19" ht="12.4" customHeight="1" x14ac:dyDescent="0.2">
      <c r="A57" s="318"/>
      <c r="B57" s="318"/>
      <c r="C57" s="299"/>
      <c r="D57" s="477"/>
      <c r="E57" s="529"/>
      <c r="F57" s="477"/>
      <c r="G57" s="463"/>
      <c r="H57" s="477"/>
      <c r="I57" s="529"/>
      <c r="J57" s="477"/>
      <c r="K57" s="299"/>
      <c r="L57" s="463"/>
      <c r="M57" s="477"/>
      <c r="N57" s="463"/>
      <c r="O57" s="463"/>
      <c r="P57" s="477"/>
      <c r="Q57" s="529"/>
      <c r="R57" s="477"/>
      <c r="S57" s="311"/>
    </row>
    <row r="58" spans="1:19" ht="12.4" customHeight="1" x14ac:dyDescent="0.2">
      <c r="A58" s="365" t="s">
        <v>39</v>
      </c>
      <c r="B58" s="304"/>
      <c r="C58" s="299"/>
      <c r="D58" s="583"/>
      <c r="E58" s="529"/>
      <c r="F58" s="529"/>
      <c r="G58" s="463"/>
      <c r="H58" s="477"/>
      <c r="I58" s="529"/>
      <c r="J58" s="477"/>
      <c r="K58" s="299"/>
      <c r="L58" s="584"/>
      <c r="M58" s="529"/>
      <c r="N58" s="569"/>
      <c r="O58" s="463"/>
      <c r="P58" s="477"/>
      <c r="Q58" s="529"/>
      <c r="R58" s="477"/>
      <c r="S58" s="311"/>
    </row>
    <row r="59" spans="1:19" ht="18.75" customHeight="1" x14ac:dyDescent="0.2">
      <c r="A59" s="365" t="s">
        <v>38</v>
      </c>
      <c r="B59" s="304"/>
      <c r="C59" s="299"/>
      <c r="D59" s="532">
        <v>0</v>
      </c>
      <c r="E59" s="532">
        <f>+F59-D59</f>
        <v>0</v>
      </c>
      <c r="F59" s="585">
        <v>0</v>
      </c>
      <c r="G59" s="463"/>
      <c r="H59" s="532">
        <v>0</v>
      </c>
      <c r="I59" s="529">
        <f>J59-H59</f>
        <v>0</v>
      </c>
      <c r="J59" s="529">
        <v>0</v>
      </c>
      <c r="K59" s="299"/>
      <c r="L59" s="569">
        <v>30000000</v>
      </c>
      <c r="M59" s="529">
        <f>+N59-L59</f>
        <v>-30000000</v>
      </c>
      <c r="N59" s="532">
        <v>0</v>
      </c>
      <c r="O59" s="463"/>
      <c r="P59" s="529">
        <v>199000000</v>
      </c>
      <c r="Q59" s="529">
        <f>R59-P59</f>
        <v>-199000000</v>
      </c>
      <c r="R59" s="529">
        <v>0</v>
      </c>
      <c r="S59" s="531"/>
    </row>
    <row r="60" spans="1:19" ht="12.4" customHeight="1" x14ac:dyDescent="0.2">
      <c r="A60" s="318"/>
      <c r="B60" s="318"/>
      <c r="C60" s="299"/>
      <c r="D60" s="529"/>
      <c r="E60" s="529"/>
      <c r="F60" s="529"/>
      <c r="G60" s="463"/>
      <c r="H60" s="477"/>
      <c r="I60" s="529"/>
      <c r="J60" s="477"/>
      <c r="K60" s="299"/>
      <c r="L60" s="532"/>
      <c r="M60" s="532"/>
      <c r="N60" s="569"/>
      <c r="O60" s="463"/>
      <c r="P60" s="477"/>
      <c r="Q60" s="529"/>
      <c r="R60" s="477"/>
      <c r="S60" s="311"/>
    </row>
    <row r="61" spans="1:19" ht="12.4" customHeight="1" x14ac:dyDescent="0.2">
      <c r="A61" s="365" t="s">
        <v>37</v>
      </c>
      <c r="B61" s="304"/>
      <c r="C61" s="299"/>
      <c r="D61" s="583"/>
      <c r="E61" s="529"/>
      <c r="F61" s="529"/>
      <c r="G61" s="463"/>
      <c r="H61" s="477"/>
      <c r="I61" s="529"/>
      <c r="J61" s="477"/>
      <c r="K61" s="299"/>
      <c r="L61" s="584"/>
      <c r="M61" s="529"/>
      <c r="N61" s="569"/>
      <c r="O61" s="463"/>
      <c r="P61" s="477"/>
      <c r="Q61" s="529"/>
      <c r="R61" s="477"/>
      <c r="S61" s="311"/>
    </row>
    <row r="62" spans="1:19" ht="18.75" customHeight="1" x14ac:dyDescent="0.2">
      <c r="A62" s="365" t="s">
        <v>36</v>
      </c>
      <c r="B62" s="304"/>
      <c r="C62" s="299"/>
      <c r="D62" s="529">
        <v>45500000</v>
      </c>
      <c r="E62" s="532">
        <f>+F62-D62</f>
        <v>-45500000</v>
      </c>
      <c r="F62" s="585">
        <v>0</v>
      </c>
      <c r="G62" s="463"/>
      <c r="H62" s="529">
        <v>42400000</v>
      </c>
      <c r="I62" s="529">
        <f>J62-H62</f>
        <v>-42400000</v>
      </c>
      <c r="J62" s="529">
        <v>0</v>
      </c>
      <c r="K62" s="299"/>
      <c r="L62" s="569">
        <v>147600000</v>
      </c>
      <c r="M62" s="529">
        <f>+N62-L62</f>
        <v>-147600000</v>
      </c>
      <c r="N62" s="569">
        <v>0</v>
      </c>
      <c r="O62" s="463"/>
      <c r="P62" s="529">
        <v>144900000</v>
      </c>
      <c r="Q62" s="529">
        <f>R62-P62</f>
        <v>-144900000</v>
      </c>
      <c r="R62" s="529">
        <v>0</v>
      </c>
      <c r="S62" s="531"/>
    </row>
    <row r="63" spans="1:19" ht="12.4" customHeight="1" x14ac:dyDescent="0.2">
      <c r="A63" s="318"/>
      <c r="B63" s="318"/>
      <c r="C63" s="299"/>
      <c r="D63" s="529"/>
      <c r="E63" s="529"/>
      <c r="F63" s="477"/>
      <c r="G63" s="463"/>
      <c r="H63" s="477"/>
      <c r="I63" s="529"/>
      <c r="J63" s="477"/>
      <c r="K63" s="299"/>
      <c r="L63" s="569"/>
      <c r="M63" s="529"/>
      <c r="N63" s="463"/>
      <c r="O63" s="463"/>
      <c r="P63" s="477"/>
      <c r="Q63" s="529"/>
      <c r="R63" s="477"/>
      <c r="S63" s="311"/>
    </row>
    <row r="64" spans="1:19" ht="18.75" customHeight="1" x14ac:dyDescent="0.2">
      <c r="A64" s="365" t="s">
        <v>25</v>
      </c>
      <c r="B64" s="304"/>
      <c r="C64" s="299"/>
      <c r="D64" s="532">
        <v>27200000</v>
      </c>
      <c r="E64" s="532">
        <f>+F64-D64</f>
        <v>0</v>
      </c>
      <c r="F64" s="532">
        <v>27200000</v>
      </c>
      <c r="G64" s="463"/>
      <c r="H64" s="529">
        <v>86500000</v>
      </c>
      <c r="I64" s="529">
        <f>J64-H64</f>
        <v>0</v>
      </c>
      <c r="J64" s="529">
        <v>86500000</v>
      </c>
      <c r="K64" s="299"/>
      <c r="L64" s="569">
        <v>15800000</v>
      </c>
      <c r="M64" s="529">
        <f>+N64-L64</f>
        <v>0</v>
      </c>
      <c r="N64" s="569">
        <v>15800000</v>
      </c>
      <c r="O64" s="463"/>
      <c r="P64" s="529">
        <v>44700000</v>
      </c>
      <c r="Q64" s="529">
        <f>R64-P64</f>
        <v>0</v>
      </c>
      <c r="R64" s="529">
        <v>44700000</v>
      </c>
      <c r="S64" s="531"/>
    </row>
    <row r="65" spans="1:19" ht="12.4" customHeight="1" x14ac:dyDescent="0.2">
      <c r="A65" s="318"/>
      <c r="B65" s="318"/>
      <c r="C65" s="299"/>
      <c r="D65" s="532"/>
      <c r="E65" s="529"/>
      <c r="F65" s="477"/>
      <c r="G65" s="463"/>
      <c r="H65" s="477"/>
      <c r="I65" s="529"/>
      <c r="J65" s="477"/>
      <c r="K65" s="299"/>
      <c r="L65" s="569"/>
      <c r="M65" s="529"/>
      <c r="N65" s="463"/>
      <c r="O65" s="463"/>
      <c r="P65" s="477"/>
      <c r="Q65" s="529"/>
      <c r="R65" s="477"/>
      <c r="S65" s="311"/>
    </row>
    <row r="66" spans="1:19" ht="18.75" customHeight="1" x14ac:dyDescent="0.2">
      <c r="A66" s="365" t="s">
        <v>27</v>
      </c>
      <c r="B66" s="304"/>
      <c r="C66" s="299"/>
      <c r="D66" s="45">
        <v>192.7</v>
      </c>
      <c r="E66" s="586">
        <f>+F66-D66-0.1</f>
        <v>70.099999999999994</v>
      </c>
      <c r="F66" s="45">
        <v>262.89999999999998</v>
      </c>
      <c r="G66" s="463"/>
      <c r="H66" s="529">
        <v>248100000</v>
      </c>
      <c r="I66" s="529">
        <f>J66-H66</f>
        <v>66200000</v>
      </c>
      <c r="J66" s="529">
        <v>314300000</v>
      </c>
      <c r="K66" s="299"/>
      <c r="L66" s="569">
        <v>120200000</v>
      </c>
      <c r="M66" s="529">
        <f>+N66-L66</f>
        <v>100500000</v>
      </c>
      <c r="N66" s="569">
        <v>220700000</v>
      </c>
      <c r="O66" s="463"/>
      <c r="P66" s="529">
        <v>-33800000</v>
      </c>
      <c r="Q66" s="529">
        <f>R66-P66</f>
        <v>163100000</v>
      </c>
      <c r="R66" s="529">
        <v>129300000</v>
      </c>
      <c r="S66" s="531"/>
    </row>
    <row r="67" spans="1:19" ht="12.4" customHeight="1" x14ac:dyDescent="0.2">
      <c r="A67" s="318"/>
      <c r="B67" s="318"/>
      <c r="C67" s="299"/>
      <c r="D67" s="529"/>
      <c r="E67" s="529"/>
      <c r="F67" s="477"/>
      <c r="G67" s="463"/>
      <c r="H67" s="477"/>
      <c r="I67" s="529"/>
      <c r="J67" s="477"/>
      <c r="K67" s="299"/>
      <c r="L67" s="569"/>
      <c r="M67" s="529"/>
      <c r="N67" s="463"/>
      <c r="O67" s="463"/>
      <c r="P67" s="477"/>
      <c r="Q67" s="529"/>
      <c r="R67" s="477"/>
      <c r="S67" s="311"/>
    </row>
    <row r="68" spans="1:19" ht="18.75" customHeight="1" x14ac:dyDescent="0.2">
      <c r="A68" s="365" t="s">
        <v>29</v>
      </c>
      <c r="B68" s="304"/>
      <c r="C68" s="299"/>
      <c r="D68" s="45">
        <v>778</v>
      </c>
      <c r="E68" s="586">
        <f>+F68-D68+0.2</f>
        <v>153.19999999999999</v>
      </c>
      <c r="F68" s="45">
        <v>931</v>
      </c>
      <c r="G68" s="463"/>
      <c r="H68" s="42">
        <v>799.7</v>
      </c>
      <c r="I68" s="42">
        <v>149.80000000000001</v>
      </c>
      <c r="J68" s="42">
        <v>949.6</v>
      </c>
      <c r="K68" s="299"/>
      <c r="L68" s="569">
        <v>771800000</v>
      </c>
      <c r="M68" s="529">
        <f>+N68-L68</f>
        <v>241600000</v>
      </c>
      <c r="N68" s="569">
        <v>1013400000</v>
      </c>
      <c r="O68" s="463"/>
      <c r="P68" s="529">
        <v>478400000</v>
      </c>
      <c r="Q68" s="529">
        <f>R68-P68</f>
        <v>349800000</v>
      </c>
      <c r="R68" s="529">
        <v>828200000</v>
      </c>
      <c r="S68" s="531"/>
    </row>
    <row r="69" spans="1:19" ht="12.4" customHeight="1" x14ac:dyDescent="0.2">
      <c r="A69" s="318"/>
      <c r="B69" s="318"/>
      <c r="C69" s="299"/>
      <c r="D69" s="477"/>
      <c r="E69" s="529"/>
      <c r="F69" s="477"/>
      <c r="G69" s="463"/>
      <c r="H69" s="532"/>
      <c r="I69" s="529"/>
      <c r="J69" s="477"/>
      <c r="K69" s="299"/>
      <c r="L69" s="463"/>
      <c r="M69" s="529"/>
      <c r="N69" s="463"/>
      <c r="O69" s="463"/>
      <c r="P69" s="477"/>
      <c r="Q69" s="529"/>
      <c r="R69" s="477"/>
      <c r="S69" s="311"/>
    </row>
    <row r="70" spans="1:19" ht="18.75" customHeight="1" x14ac:dyDescent="0.2">
      <c r="A70" s="365" t="s">
        <v>30</v>
      </c>
      <c r="B70" s="304"/>
      <c r="C70" s="299"/>
      <c r="D70" s="469">
        <v>0.73</v>
      </c>
      <c r="E70" s="469">
        <f>+F70-D70-0.01</f>
        <v>0.14000000000000001</v>
      </c>
      <c r="F70" s="469">
        <v>0.88</v>
      </c>
      <c r="G70" s="574"/>
      <c r="H70" s="469">
        <v>0.75</v>
      </c>
      <c r="I70" s="469">
        <f>J70-H70</f>
        <v>0.14000000000000001</v>
      </c>
      <c r="J70" s="469">
        <v>0.89</v>
      </c>
      <c r="K70" s="299"/>
      <c r="L70" s="469">
        <v>0.73</v>
      </c>
      <c r="M70" s="469">
        <f>+N70-L70+0.01</f>
        <v>0.22999999999999998</v>
      </c>
      <c r="N70" s="469">
        <v>0.95</v>
      </c>
      <c r="O70" s="574"/>
      <c r="P70" s="469">
        <v>0.45</v>
      </c>
      <c r="Q70" s="469">
        <f>R70-P70</f>
        <v>0.33</v>
      </c>
      <c r="R70" s="469">
        <v>0.78</v>
      </c>
      <c r="S70" s="575"/>
    </row>
    <row r="71" spans="1:19" ht="12.4" customHeight="1" x14ac:dyDescent="0.2">
      <c r="A71" s="299"/>
      <c r="B71" s="299"/>
      <c r="C71" s="299"/>
      <c r="D71" s="368"/>
      <c r="E71" s="540"/>
      <c r="F71" s="576"/>
      <c r="G71" s="373"/>
      <c r="H71" s="587"/>
      <c r="I71" s="561"/>
      <c r="J71" s="575"/>
      <c r="K71" s="299"/>
      <c r="L71" s="373"/>
      <c r="M71" s="373"/>
      <c r="N71" s="587"/>
      <c r="O71" s="373"/>
      <c r="P71" s="373"/>
      <c r="Q71" s="373"/>
      <c r="R71" s="368"/>
      <c r="S71" s="311"/>
    </row>
    <row r="72" spans="1:19" ht="12.4" customHeight="1" x14ac:dyDescent="0.2">
      <c r="A72" s="373"/>
      <c r="B72" s="373"/>
      <c r="C72" s="373"/>
      <c r="D72" s="368"/>
      <c r="E72" s="561"/>
      <c r="F72" s="373"/>
      <c r="G72" s="373"/>
      <c r="H72" s="373"/>
      <c r="I72" s="561"/>
      <c r="J72" s="368"/>
      <c r="K72" s="373"/>
      <c r="L72" s="299"/>
      <c r="M72" s="299"/>
      <c r="N72" s="299"/>
      <c r="O72" s="299"/>
      <c r="P72" s="299"/>
      <c r="Q72" s="299"/>
      <c r="R72" s="299"/>
      <c r="S72" s="311"/>
    </row>
    <row r="73" spans="1:19" ht="12.4" customHeight="1" x14ac:dyDescent="0.2">
      <c r="A73" s="369"/>
      <c r="B73" s="369"/>
      <c r="C73" s="369"/>
      <c r="D73" s="370"/>
      <c r="E73" s="369"/>
      <c r="F73" s="369"/>
      <c r="G73" s="369"/>
      <c r="H73" s="369"/>
      <c r="I73" s="369"/>
      <c r="J73" s="370"/>
      <c r="K73" s="369"/>
      <c r="L73" s="299"/>
      <c r="M73" s="299"/>
      <c r="N73" s="299"/>
      <c r="O73" s="299"/>
      <c r="P73" s="299"/>
      <c r="Q73" s="299"/>
      <c r="R73" s="299"/>
      <c r="S73" s="311"/>
    </row>
    <row r="74" spans="1:19" ht="12.4" customHeight="1" x14ac:dyDescent="0.2">
      <c r="A74" s="332" t="s">
        <v>35</v>
      </c>
      <c r="B74" s="304"/>
      <c r="C74" s="304"/>
      <c r="D74" s="304"/>
      <c r="E74" s="542"/>
      <c r="F74" s="304"/>
      <c r="G74" s="304"/>
      <c r="H74" s="304"/>
      <c r="I74" s="542"/>
      <c r="J74" s="306"/>
      <c r="K74" s="311"/>
      <c r="L74" s="311"/>
      <c r="M74" s="311"/>
      <c r="N74" s="311"/>
      <c r="O74" s="311"/>
      <c r="P74" s="311"/>
      <c r="Q74" s="311"/>
      <c r="R74" s="311"/>
      <c r="S74" s="311"/>
    </row>
    <row r="75" spans="1:19" ht="12.4" customHeight="1" x14ac:dyDescent="0.2">
      <c r="A75" s="380"/>
      <c r="B75" s="304"/>
      <c r="C75" s="304"/>
      <c r="D75" s="304"/>
      <c r="E75" s="304"/>
      <c r="F75" s="304"/>
      <c r="G75" s="304"/>
      <c r="H75" s="299"/>
      <c r="I75" s="299"/>
      <c r="J75" s="311"/>
      <c r="K75" s="299"/>
      <c r="L75" s="299"/>
      <c r="M75" s="299"/>
      <c r="N75" s="299"/>
      <c r="O75" s="299"/>
      <c r="P75" s="299"/>
      <c r="Q75" s="299"/>
      <c r="R75" s="299"/>
      <c r="S75" s="299"/>
    </row>
    <row r="76" spans="1:19" ht="12.4" customHeight="1" x14ac:dyDescent="0.2">
      <c r="A76" s="299"/>
      <c r="B76" s="299"/>
      <c r="C76" s="299"/>
      <c r="D76" s="311"/>
      <c r="E76" s="299"/>
      <c r="F76" s="299"/>
      <c r="G76" s="299"/>
      <c r="H76" s="299"/>
      <c r="I76" s="299"/>
      <c r="J76" s="311"/>
      <c r="K76" s="299"/>
      <c r="L76" s="299"/>
      <c r="M76" s="299"/>
      <c r="N76" s="299"/>
      <c r="O76" s="299"/>
      <c r="P76" s="299"/>
      <c r="Q76" s="299"/>
      <c r="R76" s="299"/>
      <c r="S76" s="299"/>
    </row>
    <row r="77" spans="1:19" ht="12.4" customHeight="1" x14ac:dyDescent="0.2">
      <c r="A77" s="588" t="s">
        <v>32</v>
      </c>
      <c r="B77" s="498"/>
      <c r="C77" s="498"/>
      <c r="D77" s="498"/>
      <c r="E77" s="498"/>
      <c r="F77" s="498"/>
      <c r="G77" s="498"/>
      <c r="H77" s="373"/>
      <c r="I77" s="373"/>
      <c r="J77" s="368"/>
      <c r="K77" s="589"/>
      <c r="L77" s="589"/>
      <c r="M77" s="589"/>
      <c r="N77" s="589"/>
      <c r="O77" s="589"/>
      <c r="P77" s="589"/>
      <c r="Q77" s="589"/>
      <c r="R77" s="589"/>
      <c r="S77" s="589"/>
    </row>
    <row r="78" spans="1:19" ht="12.4" customHeight="1" x14ac:dyDescent="0.2">
      <c r="A78" s="590"/>
      <c r="B78" s="590"/>
      <c r="C78" s="589"/>
      <c r="D78" s="491"/>
      <c r="E78" s="589"/>
      <c r="F78" s="589"/>
      <c r="G78" s="589"/>
      <c r="H78" s="373"/>
      <c r="I78" s="373"/>
      <c r="J78" s="368"/>
      <c r="K78" s="589"/>
      <c r="L78" s="589"/>
      <c r="M78" s="589"/>
      <c r="N78" s="589"/>
      <c r="O78" s="589"/>
      <c r="P78" s="589"/>
      <c r="Q78" s="589"/>
      <c r="R78" s="589"/>
      <c r="S78" s="589"/>
    </row>
    <row r="79" spans="1:19" ht="12.4" customHeight="1" x14ac:dyDescent="0.2">
      <c r="A79" s="395" t="s">
        <v>34</v>
      </c>
      <c r="B79" s="498"/>
      <c r="C79" s="589"/>
      <c r="D79" s="491"/>
      <c r="E79" s="589"/>
      <c r="F79" s="589"/>
      <c r="G79" s="589"/>
      <c r="H79" s="373"/>
      <c r="I79" s="373"/>
      <c r="J79" s="368"/>
      <c r="K79" s="589"/>
      <c r="L79" s="589"/>
      <c r="M79" s="589"/>
      <c r="N79" s="589"/>
      <c r="O79" s="589"/>
      <c r="P79" s="589"/>
      <c r="Q79" s="589"/>
      <c r="R79" s="589"/>
      <c r="S79" s="589"/>
    </row>
    <row r="80" spans="1:19" ht="12.4" customHeight="1" x14ac:dyDescent="0.2">
      <c r="A80" s="556"/>
      <c r="B80" s="589"/>
      <c r="C80" s="589"/>
      <c r="D80" s="491"/>
      <c r="E80" s="589"/>
      <c r="F80" s="589"/>
      <c r="G80" s="589"/>
      <c r="H80" s="373"/>
      <c r="I80" s="373"/>
      <c r="J80" s="368"/>
      <c r="K80" s="589"/>
      <c r="L80" s="589"/>
      <c r="M80" s="589"/>
      <c r="N80" s="589"/>
      <c r="O80" s="589"/>
      <c r="P80" s="589"/>
      <c r="Q80" s="589"/>
      <c r="R80" s="589"/>
      <c r="S80" s="589"/>
    </row>
  </sheetData>
  <mergeCells count="56">
    <mergeCell ref="A2:S2"/>
    <mergeCell ref="A3:S3"/>
    <mergeCell ref="A4:B4"/>
    <mergeCell ref="A5:B5"/>
    <mergeCell ref="A6:B6"/>
    <mergeCell ref="P10:R10"/>
    <mergeCell ref="A7:B7"/>
    <mergeCell ref="D8:F8"/>
    <mergeCell ref="D9:F9"/>
    <mergeCell ref="H9:J9"/>
    <mergeCell ref="L9:N9"/>
    <mergeCell ref="P9:R9"/>
    <mergeCell ref="A10:B10"/>
    <mergeCell ref="D10:F10"/>
    <mergeCell ref="H10:J10"/>
    <mergeCell ref="L10:N10"/>
    <mergeCell ref="A15:B15"/>
    <mergeCell ref="A17:B17"/>
    <mergeCell ref="A19:B19"/>
    <mergeCell ref="A20:B20"/>
    <mergeCell ref="A21:B21"/>
    <mergeCell ref="A31:B31"/>
    <mergeCell ref="A33:B33"/>
    <mergeCell ref="A35:B35"/>
    <mergeCell ref="D44:F44"/>
    <mergeCell ref="H44:J44"/>
    <mergeCell ref="A23:B23"/>
    <mergeCell ref="A24:B24"/>
    <mergeCell ref="A26:B26"/>
    <mergeCell ref="A27:B27"/>
    <mergeCell ref="A29:B29"/>
    <mergeCell ref="L44:N44"/>
    <mergeCell ref="P44:R44"/>
    <mergeCell ref="D45:F45"/>
    <mergeCell ref="H45:J45"/>
    <mergeCell ref="L45:N45"/>
    <mergeCell ref="P45:R45"/>
    <mergeCell ref="A56:B56"/>
    <mergeCell ref="A58:B58"/>
    <mergeCell ref="A59:B59"/>
    <mergeCell ref="A61:B61"/>
    <mergeCell ref="A62:B62"/>
    <mergeCell ref="A49:B49"/>
    <mergeCell ref="A50:B50"/>
    <mergeCell ref="A52:B52"/>
    <mergeCell ref="A54:B54"/>
    <mergeCell ref="A55:B55"/>
    <mergeCell ref="A75:G75"/>
    <mergeCell ref="A77:G77"/>
    <mergeCell ref="A78:B78"/>
    <mergeCell ref="A79:B79"/>
    <mergeCell ref="A64:B64"/>
    <mergeCell ref="A66:B66"/>
    <mergeCell ref="A68:B68"/>
    <mergeCell ref="A70:B70"/>
    <mergeCell ref="A74:J74"/>
  </mergeCells>
  <pageMargins left="0.7" right="0.7" top="0.75" bottom="0.7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workbookViewId="0"/>
  </sheetViews>
  <sheetFormatPr defaultColWidth="21.5" defaultRowHeight="12.75" x14ac:dyDescent="0.2"/>
  <cols>
    <col min="1" max="1" width="5.83203125" style="302" customWidth="1"/>
    <col min="2" max="2" width="36.83203125" style="302" customWidth="1"/>
    <col min="3" max="3" width="3.5" style="302" customWidth="1"/>
    <col min="4" max="6" width="13.83203125" style="302" customWidth="1"/>
    <col min="7" max="7" width="9.33203125" style="302" customWidth="1"/>
    <col min="8" max="10" width="13.83203125" style="302" customWidth="1"/>
    <col min="11" max="11" width="9.33203125" style="302" customWidth="1"/>
    <col min="12" max="14" width="13.83203125" style="302" customWidth="1"/>
    <col min="15" max="15" width="9.33203125" style="302" customWidth="1"/>
    <col min="16" max="18" width="13.83203125" style="302" customWidth="1"/>
    <col min="19" max="19" width="12.83203125" style="302" customWidth="1"/>
    <col min="20" max="16384" width="21.5" style="302"/>
  </cols>
  <sheetData>
    <row r="1" spans="1:19" ht="12.4" customHeight="1" x14ac:dyDescent="0.25">
      <c r="A1" s="299"/>
      <c r="B1" s="495"/>
      <c r="C1" s="299"/>
      <c r="D1" s="373"/>
      <c r="E1" s="496"/>
      <c r="F1" s="497"/>
      <c r="G1" s="497"/>
      <c r="H1" s="300"/>
      <c r="I1" s="497"/>
      <c r="J1" s="497"/>
      <c r="K1" s="497"/>
      <c r="L1" s="497"/>
      <c r="M1" s="322"/>
      <c r="N1" s="322"/>
      <c r="O1" s="322"/>
      <c r="P1" s="322"/>
      <c r="Q1" s="322"/>
      <c r="R1" s="497"/>
      <c r="S1" s="301" t="s">
        <v>0</v>
      </c>
    </row>
    <row r="2" spans="1:19" ht="18.75" customHeight="1" x14ac:dyDescent="0.25">
      <c r="A2" s="303" t="s">
        <v>1</v>
      </c>
      <c r="B2" s="304"/>
      <c r="C2" s="304"/>
      <c r="D2" s="498"/>
      <c r="E2" s="498"/>
      <c r="F2" s="498"/>
      <c r="G2" s="498"/>
      <c r="H2" s="498"/>
      <c r="I2" s="498"/>
      <c r="J2" s="498"/>
      <c r="K2" s="498"/>
      <c r="L2" s="402"/>
      <c r="M2" s="498"/>
      <c r="N2" s="498"/>
      <c r="O2" s="498"/>
      <c r="P2" s="498"/>
      <c r="Q2" s="498"/>
      <c r="R2" s="402"/>
      <c r="S2" s="306"/>
    </row>
    <row r="3" spans="1:19" ht="18.75" customHeight="1" x14ac:dyDescent="0.25">
      <c r="A3" s="303" t="s">
        <v>50</v>
      </c>
      <c r="B3" s="304"/>
      <c r="C3" s="304"/>
      <c r="D3" s="499"/>
      <c r="E3" s="304"/>
      <c r="F3" s="304"/>
      <c r="G3" s="304"/>
      <c r="H3" s="498"/>
      <c r="I3" s="498"/>
      <c r="J3" s="498"/>
      <c r="K3" s="500"/>
      <c r="L3" s="498"/>
      <c r="M3" s="498"/>
      <c r="N3" s="402"/>
      <c r="O3" s="304"/>
      <c r="P3" s="304"/>
      <c r="Q3" s="304"/>
      <c r="R3" s="304"/>
      <c r="S3" s="306"/>
    </row>
    <row r="4" spans="1:19" ht="12.4" customHeight="1" x14ac:dyDescent="0.2">
      <c r="A4" s="312" t="s">
        <v>3</v>
      </c>
      <c r="B4" s="304"/>
      <c r="C4" s="401"/>
      <c r="D4" s="495"/>
      <c r="E4" s="322"/>
      <c r="F4" s="322"/>
      <c r="G4" s="299"/>
      <c r="H4" s="323"/>
      <c r="I4" s="323"/>
      <c r="J4" s="323"/>
      <c r="K4" s="497"/>
      <c r="L4" s="497"/>
      <c r="M4" s="497"/>
      <c r="N4" s="497"/>
      <c r="O4" s="497"/>
      <c r="P4" s="497"/>
      <c r="Q4" s="322"/>
      <c r="R4" s="322"/>
      <c r="S4" s="323"/>
    </row>
    <row r="5" spans="1:19" ht="12.4" customHeight="1" x14ac:dyDescent="0.2">
      <c r="A5" s="312" t="s">
        <v>4</v>
      </c>
      <c r="B5" s="304"/>
      <c r="C5" s="401"/>
      <c r="D5" s="495"/>
      <c r="E5" s="322"/>
      <c r="F5" s="322"/>
      <c r="G5" s="299"/>
      <c r="H5" s="323"/>
      <c r="I5" s="323"/>
      <c r="J5" s="323"/>
      <c r="K5" s="322"/>
      <c r="L5" s="322"/>
      <c r="M5" s="322"/>
      <c r="N5" s="322"/>
      <c r="O5" s="322"/>
      <c r="P5" s="322"/>
      <c r="Q5" s="322"/>
      <c r="R5" s="322"/>
      <c r="S5" s="323"/>
    </row>
    <row r="6" spans="1:19" ht="12.4" customHeight="1" x14ac:dyDescent="0.2">
      <c r="A6" s="313" t="s">
        <v>5</v>
      </c>
      <c r="B6" s="501"/>
      <c r="C6" s="502"/>
      <c r="D6" s="322"/>
      <c r="E6" s="322"/>
      <c r="F6" s="322"/>
      <c r="G6" s="299"/>
      <c r="H6" s="323"/>
      <c r="I6" s="323"/>
      <c r="J6" s="323"/>
      <c r="K6" s="322"/>
      <c r="L6" s="322"/>
      <c r="M6" s="322"/>
      <c r="N6" s="322"/>
      <c r="O6" s="322"/>
      <c r="P6" s="322"/>
      <c r="Q6" s="322"/>
      <c r="R6" s="322"/>
      <c r="S6" s="323"/>
    </row>
    <row r="7" spans="1:19" ht="12.4" customHeight="1" x14ac:dyDescent="0.2">
      <c r="A7" s="313" t="s">
        <v>6</v>
      </c>
      <c r="B7" s="501"/>
      <c r="C7" s="502"/>
      <c r="D7" s="322"/>
      <c r="E7" s="322"/>
      <c r="F7" s="322"/>
      <c r="G7" s="299"/>
      <c r="H7" s="323"/>
      <c r="I7" s="323"/>
      <c r="J7" s="323"/>
      <c r="K7" s="322"/>
      <c r="L7" s="322"/>
      <c r="M7" s="322"/>
      <c r="N7" s="322"/>
      <c r="O7" s="322"/>
      <c r="P7" s="322"/>
      <c r="Q7" s="322"/>
      <c r="R7" s="322"/>
      <c r="S7" s="323"/>
    </row>
    <row r="8" spans="1:19" ht="12.4" customHeight="1" x14ac:dyDescent="0.2">
      <c r="A8" s="299"/>
      <c r="B8" s="299"/>
      <c r="C8" s="299"/>
      <c r="D8" s="322"/>
      <c r="E8" s="322"/>
      <c r="F8" s="322"/>
      <c r="G8" s="299"/>
      <c r="H8" s="323"/>
      <c r="I8" s="323"/>
      <c r="J8" s="323"/>
      <c r="K8" s="497"/>
      <c r="L8" s="497"/>
      <c r="M8" s="497"/>
      <c r="N8" s="497"/>
      <c r="O8" s="299"/>
      <c r="P8" s="323"/>
      <c r="Q8" s="323"/>
      <c r="R8" s="323"/>
      <c r="S8" s="323"/>
    </row>
    <row r="9" spans="1:19" ht="13.9" customHeight="1" x14ac:dyDescent="0.2">
      <c r="A9" s="299"/>
      <c r="B9" s="299"/>
      <c r="C9" s="299"/>
      <c r="D9" s="503" t="s">
        <v>48</v>
      </c>
      <c r="E9" s="304"/>
      <c r="F9" s="304"/>
      <c r="G9" s="299"/>
      <c r="H9" s="503" t="s">
        <v>48</v>
      </c>
      <c r="I9" s="304"/>
      <c r="J9" s="306"/>
      <c r="K9" s="497"/>
      <c r="L9" s="504" t="s">
        <v>55</v>
      </c>
      <c r="M9" s="505"/>
      <c r="N9" s="506"/>
      <c r="O9" s="299"/>
      <c r="P9" s="503" t="s">
        <v>55</v>
      </c>
      <c r="Q9" s="507"/>
      <c r="R9" s="508"/>
      <c r="S9" s="323"/>
    </row>
    <row r="10" spans="1:19" ht="13.9" customHeight="1" x14ac:dyDescent="0.2">
      <c r="A10" s="365" t="s">
        <v>7</v>
      </c>
      <c r="B10" s="380"/>
      <c r="C10" s="299"/>
      <c r="D10" s="509">
        <v>42460</v>
      </c>
      <c r="E10" s="400" t="s">
        <v>47</v>
      </c>
      <c r="F10" s="304"/>
      <c r="G10" s="299"/>
      <c r="H10" s="509">
        <v>42094</v>
      </c>
      <c r="I10" s="400" t="s">
        <v>47</v>
      </c>
      <c r="J10" s="306"/>
      <c r="K10" s="323"/>
      <c r="L10" s="510">
        <v>42551</v>
      </c>
      <c r="M10" s="511" t="s">
        <v>47</v>
      </c>
      <c r="N10" s="512" t="s">
        <v>47</v>
      </c>
      <c r="O10" s="299"/>
      <c r="P10" s="510">
        <v>42185</v>
      </c>
      <c r="Q10" s="513" t="s">
        <v>47</v>
      </c>
      <c r="R10" s="514" t="s">
        <v>47</v>
      </c>
      <c r="S10" s="323"/>
    </row>
    <row r="11" spans="1:19" ht="12.4" customHeight="1" x14ac:dyDescent="0.2">
      <c r="A11" s="299"/>
      <c r="B11" s="299"/>
      <c r="C11" s="299"/>
      <c r="D11" s="299"/>
      <c r="E11" s="299"/>
      <c r="F11" s="299"/>
      <c r="G11" s="299"/>
      <c r="H11" s="299"/>
      <c r="I11" s="299"/>
      <c r="J11" s="311"/>
      <c r="K11" s="497"/>
      <c r="L11" s="515" t="s">
        <v>47</v>
      </c>
      <c r="M11" s="516"/>
      <c r="N11" s="517"/>
      <c r="O11" s="299"/>
      <c r="P11" s="299"/>
      <c r="Q11" s="299"/>
      <c r="R11" s="311"/>
      <c r="S11" s="323"/>
    </row>
    <row r="12" spans="1:19" ht="18.75" customHeight="1" x14ac:dyDescent="0.2">
      <c r="A12" s="299"/>
      <c r="B12" s="299"/>
      <c r="C12" s="299"/>
      <c r="D12" s="518" t="s">
        <v>46</v>
      </c>
      <c r="E12" s="519"/>
      <c r="F12" s="518" t="s">
        <v>45</v>
      </c>
      <c r="G12" s="299"/>
      <c r="H12" s="518" t="s">
        <v>46</v>
      </c>
      <c r="I12" s="519"/>
      <c r="J12" s="520" t="s">
        <v>45</v>
      </c>
      <c r="K12" s="323"/>
      <c r="L12" s="518" t="s">
        <v>46</v>
      </c>
      <c r="M12" s="519"/>
      <c r="N12" s="520" t="s">
        <v>45</v>
      </c>
      <c r="O12" s="299"/>
      <c r="P12" s="518" t="s">
        <v>46</v>
      </c>
      <c r="Q12" s="519"/>
      <c r="R12" s="520" t="s">
        <v>45</v>
      </c>
      <c r="S12" s="521" t="s">
        <v>47</v>
      </c>
    </row>
    <row r="13" spans="1:19" ht="18.75" customHeight="1" x14ac:dyDescent="0.2">
      <c r="A13" s="299"/>
      <c r="B13" s="299"/>
      <c r="C13" s="299"/>
      <c r="D13" s="522" t="s">
        <v>44</v>
      </c>
      <c r="E13" s="522" t="s">
        <v>43</v>
      </c>
      <c r="F13" s="522" t="s">
        <v>42</v>
      </c>
      <c r="G13" s="299"/>
      <c r="H13" s="522" t="s">
        <v>44</v>
      </c>
      <c r="I13" s="522" t="s">
        <v>43</v>
      </c>
      <c r="J13" s="523" t="s">
        <v>42</v>
      </c>
      <c r="K13" s="497"/>
      <c r="L13" s="522" t="s">
        <v>44</v>
      </c>
      <c r="M13" s="522" t="s">
        <v>43</v>
      </c>
      <c r="N13" s="523" t="s">
        <v>42</v>
      </c>
      <c r="O13" s="299"/>
      <c r="P13" s="522" t="s">
        <v>44</v>
      </c>
      <c r="Q13" s="522" t="s">
        <v>43</v>
      </c>
      <c r="R13" s="523" t="s">
        <v>42</v>
      </c>
      <c r="S13" s="323"/>
    </row>
    <row r="14" spans="1:19" ht="12.4" customHeight="1" x14ac:dyDescent="0.2">
      <c r="A14" s="299"/>
      <c r="B14" s="299"/>
      <c r="C14" s="299"/>
      <c r="D14" s="369"/>
      <c r="E14" s="369"/>
      <c r="F14" s="369"/>
      <c r="G14" s="299"/>
      <c r="H14" s="369"/>
      <c r="I14" s="369"/>
      <c r="J14" s="370"/>
      <c r="K14" s="323"/>
      <c r="L14" s="524"/>
      <c r="M14" s="524"/>
      <c r="N14" s="524"/>
      <c r="O14" s="299"/>
      <c r="P14" s="369"/>
      <c r="Q14" s="369"/>
      <c r="R14" s="370"/>
      <c r="S14" s="323"/>
    </row>
    <row r="15" spans="1:19" ht="18.75" customHeight="1" x14ac:dyDescent="0.2">
      <c r="A15" s="365" t="s">
        <v>14</v>
      </c>
      <c r="B15" s="304"/>
      <c r="C15" s="299"/>
      <c r="D15" s="525">
        <v>4865100000</v>
      </c>
      <c r="E15" s="526">
        <f>F15-D15</f>
        <v>0</v>
      </c>
      <c r="F15" s="527">
        <v>4865100000</v>
      </c>
      <c r="G15" s="528"/>
      <c r="H15" s="525">
        <v>4644700000</v>
      </c>
      <c r="I15" s="529">
        <f>J15-H15</f>
        <v>0</v>
      </c>
      <c r="J15" s="525">
        <v>4644700000</v>
      </c>
      <c r="K15" s="530"/>
      <c r="L15" s="525">
        <v>10269900000</v>
      </c>
      <c r="M15" s="529">
        <f>N15-L15</f>
        <v>0</v>
      </c>
      <c r="N15" s="527">
        <v>10269900000</v>
      </c>
      <c r="O15" s="299"/>
      <c r="P15" s="525">
        <v>9623400000</v>
      </c>
      <c r="Q15" s="529">
        <f>R15-P15</f>
        <v>0</v>
      </c>
      <c r="R15" s="525">
        <v>9623400000</v>
      </c>
      <c r="S15" s="521" t="s">
        <v>47</v>
      </c>
    </row>
    <row r="16" spans="1:19" ht="12.4" customHeight="1" x14ac:dyDescent="0.2">
      <c r="A16" s="318"/>
      <c r="B16" s="318"/>
      <c r="C16" s="299"/>
      <c r="D16" s="311"/>
      <c r="E16" s="531"/>
      <c r="F16" s="311"/>
      <c r="G16" s="299"/>
      <c r="H16" s="311"/>
      <c r="I16" s="531"/>
      <c r="J16" s="311"/>
      <c r="K16" s="299"/>
      <c r="L16" s="311"/>
      <c r="M16" s="531"/>
      <c r="N16" s="311"/>
      <c r="O16" s="299"/>
      <c r="P16" s="311"/>
      <c r="Q16" s="531"/>
      <c r="R16" s="311"/>
      <c r="S16" s="311"/>
    </row>
    <row r="17" spans="1:19" ht="18.75" customHeight="1" x14ac:dyDescent="0.2">
      <c r="A17" s="365" t="s">
        <v>15</v>
      </c>
      <c r="B17" s="304"/>
      <c r="C17" s="299"/>
      <c r="D17" s="529">
        <v>1323000000</v>
      </c>
      <c r="E17" s="532">
        <f>F17-D17</f>
        <v>-170600000</v>
      </c>
      <c r="F17" s="529">
        <v>1152400000</v>
      </c>
      <c r="G17" s="299"/>
      <c r="H17" s="529">
        <v>1192700000</v>
      </c>
      <c r="I17" s="529">
        <f>J17-H17</f>
        <v>-180400000</v>
      </c>
      <c r="J17" s="529">
        <v>1012300000</v>
      </c>
      <c r="K17" s="336"/>
      <c r="L17" s="529">
        <v>2788000000</v>
      </c>
      <c r="M17" s="529">
        <f>N17-L17</f>
        <v>-337200000</v>
      </c>
      <c r="N17" s="529">
        <v>2450800000</v>
      </c>
      <c r="O17" s="299"/>
      <c r="P17" s="529">
        <v>2411100000</v>
      </c>
      <c r="Q17" s="529">
        <f>R17-P17</f>
        <v>-364900000</v>
      </c>
      <c r="R17" s="529">
        <v>2046200000</v>
      </c>
      <c r="S17" s="531"/>
    </row>
    <row r="18" spans="1:19" ht="12.4" customHeight="1" x14ac:dyDescent="0.2">
      <c r="A18" s="318"/>
      <c r="B18" s="318"/>
      <c r="C18" s="299"/>
      <c r="D18" s="311"/>
      <c r="E18" s="531"/>
      <c r="F18" s="311"/>
      <c r="G18" s="299"/>
      <c r="H18" s="311"/>
      <c r="I18" s="311"/>
      <c r="J18" s="311"/>
      <c r="K18" s="299"/>
      <c r="L18" s="311"/>
      <c r="M18" s="531"/>
      <c r="N18" s="311"/>
      <c r="O18" s="299"/>
      <c r="P18" s="311"/>
      <c r="Q18" s="311"/>
      <c r="R18" s="311"/>
      <c r="S18" s="311"/>
    </row>
    <row r="19" spans="1:19" ht="18.75" customHeight="1" x14ac:dyDescent="0.2">
      <c r="A19" s="533" t="s">
        <v>18</v>
      </c>
      <c r="B19" s="534"/>
      <c r="C19" s="299"/>
      <c r="D19" s="529">
        <v>1221000000</v>
      </c>
      <c r="E19" s="532">
        <f>F19-D19</f>
        <v>-200000</v>
      </c>
      <c r="F19" s="529">
        <v>1220800000</v>
      </c>
      <c r="G19" s="299"/>
      <c r="H19" s="532">
        <v>1039300000</v>
      </c>
      <c r="I19" s="532">
        <f>J19-H19</f>
        <v>-200000</v>
      </c>
      <c r="J19" s="529">
        <v>1039100000</v>
      </c>
      <c r="K19" s="336"/>
      <c r="L19" s="532">
        <v>2556900000</v>
      </c>
      <c r="M19" s="532">
        <f>N19-L19</f>
        <v>-400000</v>
      </c>
      <c r="N19" s="532">
        <v>2556500000</v>
      </c>
      <c r="O19" s="299"/>
      <c r="P19" s="529">
        <v>2208800000</v>
      </c>
      <c r="Q19" s="529">
        <f>R19-P19</f>
        <v>-400000</v>
      </c>
      <c r="R19" s="529">
        <v>2208400000</v>
      </c>
      <c r="S19" s="531"/>
    </row>
    <row r="20" spans="1:19" ht="18.75" customHeight="1" x14ac:dyDescent="0.2">
      <c r="A20" s="535" t="s">
        <v>41</v>
      </c>
      <c r="B20" s="536"/>
      <c r="C20" s="299"/>
      <c r="D20" s="537">
        <v>1473900000</v>
      </c>
      <c r="E20" s="537">
        <f>F20-D20</f>
        <v>-1700000</v>
      </c>
      <c r="F20" s="537">
        <v>1472200000</v>
      </c>
      <c r="G20" s="299"/>
      <c r="H20" s="537">
        <v>1523500000</v>
      </c>
      <c r="I20" s="537">
        <f>J20-H20</f>
        <v>-35600000</v>
      </c>
      <c r="J20" s="537">
        <v>1487900000</v>
      </c>
      <c r="K20" s="336"/>
      <c r="L20" s="537">
        <v>3096500000</v>
      </c>
      <c r="M20" s="537">
        <f>N20-L20</f>
        <v>-3500000</v>
      </c>
      <c r="N20" s="537">
        <v>3093000000</v>
      </c>
      <c r="O20" s="299"/>
      <c r="P20" s="537">
        <v>3158900000</v>
      </c>
      <c r="Q20" s="537">
        <f>R20-P20</f>
        <v>-71200000</v>
      </c>
      <c r="R20" s="537">
        <v>3087700000</v>
      </c>
      <c r="S20" s="531"/>
    </row>
    <row r="21" spans="1:19" ht="18.75" customHeight="1" x14ac:dyDescent="0.2">
      <c r="A21" s="365" t="s">
        <v>40</v>
      </c>
      <c r="B21" s="304"/>
      <c r="C21" s="299"/>
      <c r="D21" s="538">
        <v>2694900000</v>
      </c>
      <c r="E21" s="538">
        <f>F21-D21</f>
        <v>-1900000</v>
      </c>
      <c r="F21" s="538">
        <v>2693000000</v>
      </c>
      <c r="G21" s="299"/>
      <c r="H21" s="538">
        <v>2562800000</v>
      </c>
      <c r="I21" s="538">
        <f>J21-H21</f>
        <v>-35800000</v>
      </c>
      <c r="J21" s="538">
        <v>2527000000</v>
      </c>
      <c r="K21" s="336"/>
      <c r="L21" s="539">
        <v>5653400000</v>
      </c>
      <c r="M21" s="538">
        <f>N21-L21</f>
        <v>-3900000</v>
      </c>
      <c r="N21" s="539">
        <v>5649500000</v>
      </c>
      <c r="O21" s="299"/>
      <c r="P21" s="538">
        <v>5367700000</v>
      </c>
      <c r="Q21" s="538">
        <f>R21-P21</f>
        <v>-71600000</v>
      </c>
      <c r="R21" s="538">
        <v>5296100000</v>
      </c>
      <c r="S21" s="531"/>
    </row>
    <row r="22" spans="1:19" ht="12.4" customHeight="1" x14ac:dyDescent="0.2">
      <c r="A22" s="318"/>
      <c r="B22" s="318"/>
      <c r="C22" s="299"/>
      <c r="D22" s="311"/>
      <c r="E22" s="531"/>
      <c r="F22" s="311"/>
      <c r="G22" s="299"/>
      <c r="H22" s="311"/>
      <c r="I22" s="311"/>
      <c r="J22" s="311"/>
      <c r="K22" s="299"/>
      <c r="L22" s="311"/>
      <c r="M22" s="531"/>
      <c r="N22" s="311"/>
      <c r="O22" s="299"/>
      <c r="P22" s="311"/>
      <c r="Q22" s="311"/>
      <c r="R22" s="311"/>
      <c r="S22" s="311"/>
    </row>
    <row r="23" spans="1:19" ht="12.4" customHeight="1" x14ac:dyDescent="0.2">
      <c r="A23" s="365" t="s">
        <v>39</v>
      </c>
      <c r="B23" s="304"/>
      <c r="C23" s="299"/>
      <c r="D23" s="311"/>
      <c r="E23" s="311"/>
      <c r="F23" s="311"/>
      <c r="G23" s="299"/>
      <c r="H23" s="311"/>
      <c r="I23" s="311"/>
      <c r="J23" s="311"/>
      <c r="K23" s="299"/>
      <c r="L23" s="311"/>
      <c r="M23" s="311"/>
      <c r="N23" s="311"/>
      <c r="O23" s="299"/>
      <c r="P23" s="311"/>
      <c r="Q23" s="311"/>
      <c r="R23" s="311"/>
      <c r="S23" s="311"/>
    </row>
    <row r="24" spans="1:19" ht="18.75" customHeight="1" x14ac:dyDescent="0.2">
      <c r="A24" s="365" t="s">
        <v>38</v>
      </c>
      <c r="B24" s="304"/>
      <c r="C24" s="299"/>
      <c r="D24" s="529">
        <v>0</v>
      </c>
      <c r="E24" s="529">
        <f>F24-D24</f>
        <v>0</v>
      </c>
      <c r="F24" s="529">
        <v>0</v>
      </c>
      <c r="G24" s="299"/>
      <c r="H24" s="529">
        <v>256000000</v>
      </c>
      <c r="I24" s="529">
        <f>J24-H24</f>
        <v>-256000000</v>
      </c>
      <c r="J24" s="529">
        <v>0</v>
      </c>
      <c r="K24" s="336"/>
      <c r="L24" s="529">
        <v>0</v>
      </c>
      <c r="M24" s="529">
        <f>N24-L24</f>
        <v>0</v>
      </c>
      <c r="N24" s="529">
        <v>0</v>
      </c>
      <c r="O24" s="299"/>
      <c r="P24" s="529">
        <v>336000000</v>
      </c>
      <c r="Q24" s="529">
        <f>R24-P24</f>
        <v>-336000000</v>
      </c>
      <c r="R24" s="529">
        <v>0</v>
      </c>
      <c r="S24" s="531"/>
    </row>
    <row r="25" spans="1:19" ht="12.4" customHeight="1" x14ac:dyDescent="0.2">
      <c r="A25" s="318"/>
      <c r="B25" s="318"/>
      <c r="C25" s="299"/>
      <c r="D25" s="311"/>
      <c r="E25" s="531"/>
      <c r="F25" s="311"/>
      <c r="G25" s="299"/>
      <c r="H25" s="311"/>
      <c r="I25" s="311"/>
      <c r="J25" s="311"/>
      <c r="K25" s="299"/>
      <c r="L25" s="311"/>
      <c r="M25" s="531"/>
      <c r="N25" s="311"/>
      <c r="O25" s="299"/>
      <c r="P25" s="311"/>
      <c r="Q25" s="311"/>
      <c r="R25" s="311"/>
      <c r="S25" s="311"/>
    </row>
    <row r="26" spans="1:19" ht="12.4" customHeight="1" x14ac:dyDescent="0.2">
      <c r="A26" s="365" t="s">
        <v>37</v>
      </c>
      <c r="B26" s="304"/>
      <c r="C26" s="299"/>
      <c r="D26" s="311"/>
      <c r="E26" s="311"/>
      <c r="F26" s="311"/>
      <c r="G26" s="299"/>
      <c r="H26" s="311"/>
      <c r="I26" s="311"/>
      <c r="J26" s="311"/>
      <c r="K26" s="299"/>
      <c r="L26" s="311"/>
      <c r="M26" s="311"/>
      <c r="N26" s="311"/>
      <c r="O26" s="299"/>
      <c r="P26" s="311"/>
      <c r="Q26" s="311"/>
      <c r="R26" s="311"/>
      <c r="S26" s="311"/>
    </row>
    <row r="27" spans="1:19" ht="18.75" customHeight="1" x14ac:dyDescent="0.2">
      <c r="A27" s="365" t="s">
        <v>36</v>
      </c>
      <c r="B27" s="304"/>
      <c r="C27" s="299"/>
      <c r="D27" s="529">
        <v>131400000</v>
      </c>
      <c r="E27" s="529">
        <f>F27-D27</f>
        <v>-131400000</v>
      </c>
      <c r="F27" s="529">
        <v>0</v>
      </c>
      <c r="G27" s="299"/>
      <c r="H27" s="529">
        <v>108000000</v>
      </c>
      <c r="I27" s="529">
        <f>J27-H27</f>
        <v>-108000000</v>
      </c>
      <c r="J27" s="529">
        <v>0</v>
      </c>
      <c r="K27" s="336"/>
      <c r="L27" s="529">
        <v>189400000</v>
      </c>
      <c r="M27" s="529">
        <f>N27-L27</f>
        <v>-189400000</v>
      </c>
      <c r="N27" s="529">
        <v>0</v>
      </c>
      <c r="O27" s="299"/>
      <c r="P27" s="529">
        <v>180400000</v>
      </c>
      <c r="Q27" s="529">
        <f>R27-P27</f>
        <v>-180400000</v>
      </c>
      <c r="R27" s="529">
        <v>0</v>
      </c>
      <c r="S27" s="531"/>
    </row>
    <row r="28" spans="1:19" ht="12.4" customHeight="1" x14ac:dyDescent="0.2">
      <c r="A28" s="318"/>
      <c r="B28" s="318"/>
      <c r="C28" s="299"/>
      <c r="D28" s="311"/>
      <c r="E28" s="531"/>
      <c r="F28" s="311"/>
      <c r="G28" s="299"/>
      <c r="H28" s="311"/>
      <c r="I28" s="531"/>
      <c r="J28" s="311"/>
      <c r="K28" s="299"/>
      <c r="L28" s="311"/>
      <c r="M28" s="531"/>
      <c r="N28" s="311"/>
      <c r="O28" s="299"/>
      <c r="P28" s="311"/>
      <c r="Q28" s="531"/>
      <c r="R28" s="311"/>
      <c r="S28" s="311"/>
    </row>
    <row r="29" spans="1:19" ht="18.75" customHeight="1" x14ac:dyDescent="0.2">
      <c r="A29" s="365" t="s">
        <v>25</v>
      </c>
      <c r="B29" s="304"/>
      <c r="C29" s="299"/>
      <c r="D29" s="529">
        <v>-149000000</v>
      </c>
      <c r="E29" s="529">
        <f>F29-D29</f>
        <v>203900000</v>
      </c>
      <c r="F29" s="532">
        <v>54900000</v>
      </c>
      <c r="G29" s="299"/>
      <c r="H29" s="529">
        <v>92700000</v>
      </c>
      <c r="I29" s="529">
        <f>J29-H29</f>
        <v>0</v>
      </c>
      <c r="J29" s="529">
        <v>92700000</v>
      </c>
      <c r="K29" s="336"/>
      <c r="L29" s="532">
        <v>-127800000</v>
      </c>
      <c r="M29" s="529">
        <f>N29-L29</f>
        <v>203900000</v>
      </c>
      <c r="N29" s="532">
        <v>76100000</v>
      </c>
      <c r="O29" s="299"/>
      <c r="P29" s="529">
        <v>-30600000</v>
      </c>
      <c r="Q29" s="529">
        <f>R29-P29</f>
        <v>152700000</v>
      </c>
      <c r="R29" s="529">
        <v>122100000</v>
      </c>
      <c r="S29" s="531"/>
    </row>
    <row r="30" spans="1:19" ht="12.4" customHeight="1" x14ac:dyDescent="0.2">
      <c r="A30" s="318"/>
      <c r="B30" s="318"/>
      <c r="C30" s="299"/>
      <c r="D30" s="311"/>
      <c r="E30" s="531"/>
      <c r="F30" s="311"/>
      <c r="G30" s="299"/>
      <c r="H30" s="311"/>
      <c r="I30" s="311"/>
      <c r="J30" s="311"/>
      <c r="K30" s="299"/>
      <c r="L30" s="311"/>
      <c r="M30" s="531"/>
      <c r="N30" s="311"/>
      <c r="O30" s="299"/>
      <c r="P30" s="311"/>
      <c r="Q30" s="311"/>
      <c r="R30" s="311"/>
      <c r="S30" s="311"/>
    </row>
    <row r="31" spans="1:19" ht="18.75" customHeight="1" x14ac:dyDescent="0.2">
      <c r="A31" s="365" t="s">
        <v>27</v>
      </c>
      <c r="B31" s="304"/>
      <c r="C31" s="299"/>
      <c r="D31" s="529">
        <v>126700000</v>
      </c>
      <c r="E31" s="529">
        <f>F31-D31</f>
        <v>65600000</v>
      </c>
      <c r="F31" s="529">
        <v>192300000</v>
      </c>
      <c r="G31" s="299"/>
      <c r="H31" s="529">
        <v>88400000</v>
      </c>
      <c r="I31" s="529">
        <f>J31-H31</f>
        <v>186000000</v>
      </c>
      <c r="J31" s="529">
        <v>274400000</v>
      </c>
      <c r="K31" s="336"/>
      <c r="L31" s="529">
        <v>323500000</v>
      </c>
      <c r="M31" s="529">
        <f>N31-L31</f>
        <v>131100000</v>
      </c>
      <c r="N31" s="529">
        <v>454600000</v>
      </c>
      <c r="O31" s="299"/>
      <c r="P31" s="529">
        <v>167300000</v>
      </c>
      <c r="Q31" s="529">
        <f>R31-P31</f>
        <v>357400000</v>
      </c>
      <c r="R31" s="529">
        <v>524700000</v>
      </c>
      <c r="S31" s="531"/>
    </row>
    <row r="32" spans="1:19" ht="12.4" customHeight="1" x14ac:dyDescent="0.2">
      <c r="A32" s="318"/>
      <c r="B32" s="318"/>
      <c r="C32" s="299"/>
      <c r="D32" s="531"/>
      <c r="E32" s="531"/>
      <c r="F32" s="531"/>
      <c r="G32" s="299"/>
      <c r="H32" s="531"/>
      <c r="I32" s="531"/>
      <c r="J32" s="531"/>
      <c r="K32" s="299"/>
      <c r="L32" s="531"/>
      <c r="M32" s="531"/>
      <c r="N32" s="531"/>
      <c r="O32" s="299"/>
      <c r="P32" s="531"/>
      <c r="Q32" s="531"/>
      <c r="R32" s="531"/>
      <c r="S32" s="531"/>
    </row>
    <row r="33" spans="1:19" ht="18.75" customHeight="1" x14ac:dyDescent="0.2">
      <c r="A33" s="365" t="s">
        <v>29</v>
      </c>
      <c r="B33" s="304"/>
      <c r="C33" s="299"/>
      <c r="D33" s="529">
        <v>440100000</v>
      </c>
      <c r="E33" s="532">
        <f>F33-D33</f>
        <v>442200000</v>
      </c>
      <c r="F33" s="529">
        <v>882300000</v>
      </c>
      <c r="G33" s="299"/>
      <c r="H33" s="532">
        <v>529500000</v>
      </c>
      <c r="I33" s="529">
        <f>J33-H33</f>
        <v>394200000</v>
      </c>
      <c r="J33" s="529">
        <v>923700000</v>
      </c>
      <c r="K33" s="336"/>
      <c r="L33" s="532">
        <v>1187800000</v>
      </c>
      <c r="M33" s="532">
        <f>N33-L33</f>
        <v>603300000</v>
      </c>
      <c r="N33" s="529">
        <v>1791100000</v>
      </c>
      <c r="O33" s="299"/>
      <c r="P33" s="45">
        <v>1130.3</v>
      </c>
      <c r="Q33" s="45">
        <f>R33-P33+0.1</f>
        <v>748.30000000000007</v>
      </c>
      <c r="R33" s="42">
        <v>1878.5</v>
      </c>
      <c r="S33" s="531"/>
    </row>
    <row r="34" spans="1:19" ht="12.4" customHeight="1" x14ac:dyDescent="0.2">
      <c r="A34" s="318"/>
      <c r="B34" s="318"/>
      <c r="C34" s="299"/>
      <c r="D34" s="368"/>
      <c r="E34" s="531"/>
      <c r="F34" s="311"/>
      <c r="G34" s="299"/>
      <c r="H34" s="311"/>
      <c r="I34" s="531"/>
      <c r="J34" s="311"/>
      <c r="K34" s="299"/>
      <c r="L34" s="311"/>
      <c r="M34" s="531"/>
      <c r="N34" s="311"/>
      <c r="O34" s="299"/>
      <c r="P34" s="311"/>
      <c r="Q34" s="531"/>
      <c r="R34" s="311"/>
      <c r="S34" s="311"/>
    </row>
    <row r="35" spans="1:19" ht="18.75" customHeight="1" x14ac:dyDescent="0.2">
      <c r="A35" s="365" t="s">
        <v>30</v>
      </c>
      <c r="B35" s="304"/>
      <c r="C35" s="299"/>
      <c r="D35" s="469">
        <v>0.41</v>
      </c>
      <c r="E35" s="469">
        <f>F35-D35</f>
        <v>0.42</v>
      </c>
      <c r="F35" s="469">
        <v>0.83</v>
      </c>
      <c r="G35" s="299"/>
      <c r="H35" s="469">
        <v>0.5</v>
      </c>
      <c r="I35" s="469">
        <f>J35-H35</f>
        <v>0.37</v>
      </c>
      <c r="J35" s="469">
        <v>0.87</v>
      </c>
      <c r="K35" s="404"/>
      <c r="L35" s="469">
        <v>1.1200000000000001</v>
      </c>
      <c r="M35" s="469">
        <f>N35-L35</f>
        <v>0.56999999999999984</v>
      </c>
      <c r="N35" s="469">
        <v>1.69</v>
      </c>
      <c r="O35" s="373"/>
      <c r="P35" s="469">
        <v>1.06</v>
      </c>
      <c r="Q35" s="469">
        <f>R35-P35</f>
        <v>0.7</v>
      </c>
      <c r="R35" s="469">
        <v>1.76</v>
      </c>
      <c r="S35" s="540"/>
    </row>
    <row r="36" spans="1:19" ht="12.4" customHeight="1" x14ac:dyDescent="0.2">
      <c r="A36" s="380"/>
      <c r="B36" s="304"/>
      <c r="C36" s="304"/>
      <c r="D36" s="304"/>
      <c r="E36" s="541"/>
      <c r="F36" s="304"/>
      <c r="G36" s="304"/>
      <c r="H36" s="304"/>
      <c r="I36" s="542"/>
      <c r="J36" s="306"/>
      <c r="K36" s="311"/>
      <c r="L36" s="368"/>
      <c r="M36" s="368"/>
      <c r="N36" s="311"/>
      <c r="O36" s="311"/>
      <c r="P36" s="311"/>
      <c r="Q36" s="311"/>
      <c r="R36" s="311"/>
      <c r="S36" s="311"/>
    </row>
    <row r="37" spans="1:19" ht="12.4" customHeight="1" x14ac:dyDescent="0.2">
      <c r="A37" s="433"/>
      <c r="B37" s="433"/>
      <c r="C37" s="433"/>
      <c r="D37" s="433"/>
      <c r="E37" s="433"/>
      <c r="F37" s="433"/>
      <c r="G37" s="433"/>
      <c r="H37" s="433"/>
      <c r="I37" s="433"/>
      <c r="J37" s="433"/>
      <c r="K37" s="311"/>
      <c r="L37" s="311"/>
      <c r="M37" s="311"/>
      <c r="N37" s="311"/>
      <c r="O37" s="311"/>
      <c r="P37" s="311"/>
      <c r="Q37" s="311"/>
      <c r="R37" s="311"/>
      <c r="S37" s="311"/>
    </row>
    <row r="38" spans="1:19" ht="12.4" customHeight="1" x14ac:dyDescent="0.2">
      <c r="A38" s="433"/>
      <c r="B38" s="433"/>
      <c r="C38" s="433"/>
      <c r="D38" s="433"/>
      <c r="E38" s="433"/>
      <c r="F38" s="433"/>
      <c r="G38" s="433"/>
      <c r="H38" s="433"/>
      <c r="I38" s="433"/>
      <c r="J38" s="433"/>
      <c r="K38" s="311"/>
      <c r="L38" s="311"/>
      <c r="M38" s="311"/>
      <c r="N38" s="311"/>
      <c r="O38" s="311"/>
      <c r="P38" s="311"/>
      <c r="Q38" s="311"/>
      <c r="R38" s="311"/>
      <c r="S38" s="311"/>
    </row>
    <row r="39" spans="1:19" ht="12.4" customHeight="1" x14ac:dyDescent="0.2">
      <c r="A39" s="433"/>
      <c r="B39" s="433"/>
      <c r="C39" s="433"/>
      <c r="D39" s="433"/>
      <c r="E39" s="433"/>
      <c r="F39" s="433"/>
      <c r="G39" s="433"/>
      <c r="H39" s="433"/>
      <c r="I39" s="433"/>
      <c r="J39" s="433"/>
      <c r="K39" s="311"/>
      <c r="L39" s="311"/>
      <c r="M39" s="311"/>
      <c r="N39" s="311"/>
      <c r="O39" s="311"/>
      <c r="P39" s="311"/>
      <c r="Q39" s="311"/>
      <c r="R39" s="311"/>
      <c r="S39" s="311"/>
    </row>
    <row r="40" spans="1:19" ht="12.4" customHeight="1" x14ac:dyDescent="0.2">
      <c r="A40" s="433"/>
      <c r="B40" s="433"/>
      <c r="C40" s="433"/>
      <c r="D40" s="433"/>
      <c r="E40" s="433"/>
      <c r="F40" s="433"/>
      <c r="G40" s="433"/>
      <c r="H40" s="433"/>
      <c r="I40" s="433"/>
      <c r="J40" s="433"/>
      <c r="K40" s="311"/>
      <c r="L40" s="311"/>
      <c r="M40" s="311"/>
      <c r="N40" s="311"/>
      <c r="O40" s="311"/>
      <c r="P40" s="311"/>
      <c r="Q40" s="311"/>
      <c r="R40" s="311"/>
      <c r="S40" s="311"/>
    </row>
    <row r="41" spans="1:19" ht="12.4" customHeight="1" x14ac:dyDescent="0.2">
      <c r="A41" s="433"/>
      <c r="B41" s="433"/>
      <c r="C41" s="433"/>
      <c r="D41" s="433"/>
      <c r="E41" s="433"/>
      <c r="F41" s="433"/>
      <c r="G41" s="433"/>
      <c r="H41" s="433"/>
      <c r="I41" s="433"/>
      <c r="J41" s="433"/>
      <c r="K41" s="311"/>
      <c r="L41" s="311"/>
      <c r="M41" s="311"/>
      <c r="N41" s="311"/>
      <c r="O41" s="311"/>
      <c r="P41" s="311"/>
      <c r="Q41" s="311"/>
      <c r="R41" s="311"/>
      <c r="S41" s="311"/>
    </row>
    <row r="42" spans="1:19" ht="12.4" customHeight="1" x14ac:dyDescent="0.2">
      <c r="A42" s="433"/>
      <c r="B42" s="433"/>
      <c r="C42" s="433"/>
      <c r="D42" s="433"/>
      <c r="E42" s="433"/>
      <c r="F42" s="433"/>
      <c r="G42" s="433"/>
      <c r="H42" s="433"/>
      <c r="I42" s="433"/>
      <c r="J42" s="433"/>
      <c r="K42" s="311"/>
      <c r="L42" s="311"/>
      <c r="M42" s="311"/>
      <c r="N42" s="311"/>
      <c r="O42" s="311"/>
      <c r="P42" s="311"/>
      <c r="Q42" s="311"/>
      <c r="R42" s="311"/>
      <c r="S42" s="311"/>
    </row>
    <row r="43" spans="1:19" ht="12.4" customHeight="1" x14ac:dyDescent="0.2">
      <c r="A43" s="433"/>
      <c r="B43" s="433"/>
      <c r="C43" s="433"/>
      <c r="D43" s="433"/>
      <c r="E43" s="433"/>
      <c r="F43" s="433"/>
      <c r="G43" s="433"/>
      <c r="H43" s="433"/>
      <c r="I43" s="433"/>
      <c r="J43" s="433"/>
      <c r="K43" s="311"/>
      <c r="L43" s="311"/>
      <c r="M43" s="311"/>
      <c r="N43" s="311"/>
      <c r="O43" s="311"/>
      <c r="P43" s="311"/>
      <c r="Q43" s="311"/>
      <c r="R43" s="311"/>
      <c r="S43" s="311"/>
    </row>
    <row r="44" spans="1:19" ht="12.4" customHeight="1" x14ac:dyDescent="0.2">
      <c r="A44" s="299"/>
      <c r="B44" s="299"/>
      <c r="C44" s="299"/>
      <c r="D44" s="503" t="s">
        <v>54</v>
      </c>
      <c r="E44" s="543"/>
      <c r="F44" s="543"/>
      <c r="G44" s="299"/>
      <c r="H44" s="503" t="s">
        <v>54</v>
      </c>
      <c r="I44" s="543"/>
      <c r="J44" s="543"/>
      <c r="K44" s="368"/>
      <c r="L44" s="504" t="s">
        <v>53</v>
      </c>
      <c r="M44" s="505"/>
      <c r="N44" s="506"/>
      <c r="O44" s="299"/>
      <c r="P44" s="503" t="s">
        <v>53</v>
      </c>
      <c r="Q44" s="507"/>
      <c r="R44" s="508"/>
      <c r="S44" s="323"/>
    </row>
    <row r="45" spans="1:19" ht="13.9" customHeight="1" x14ac:dyDescent="0.2">
      <c r="A45" s="299"/>
      <c r="B45" s="299"/>
      <c r="C45" s="299"/>
      <c r="D45" s="509">
        <v>42643</v>
      </c>
      <c r="E45" s="544" t="s">
        <v>47</v>
      </c>
      <c r="F45" s="543"/>
      <c r="G45" s="299"/>
      <c r="H45" s="509">
        <v>42277</v>
      </c>
      <c r="I45" s="544" t="s">
        <v>47</v>
      </c>
      <c r="J45" s="543"/>
      <c r="K45" s="545" t="s">
        <v>47</v>
      </c>
      <c r="L45" s="510">
        <v>42735</v>
      </c>
      <c r="M45" s="546" t="s">
        <v>47</v>
      </c>
      <c r="N45" s="547" t="s">
        <v>47</v>
      </c>
      <c r="O45" s="548" t="s">
        <v>47</v>
      </c>
      <c r="P45" s="510">
        <v>42369</v>
      </c>
      <c r="Q45" s="513" t="s">
        <v>47</v>
      </c>
      <c r="R45" s="549" t="s">
        <v>47</v>
      </c>
      <c r="S45" s="545" t="s">
        <v>47</v>
      </c>
    </row>
    <row r="46" spans="1:19" ht="13.9" customHeight="1" x14ac:dyDescent="0.2">
      <c r="A46" s="299"/>
      <c r="B46" s="299"/>
      <c r="C46" s="299"/>
      <c r="D46" s="299"/>
      <c r="E46" s="299"/>
      <c r="F46" s="299"/>
      <c r="G46" s="299"/>
      <c r="H46" s="299"/>
      <c r="I46" s="299"/>
      <c r="J46" s="311"/>
      <c r="K46" s="368"/>
      <c r="L46" s="515" t="s">
        <v>47</v>
      </c>
      <c r="M46" s="516"/>
      <c r="N46" s="517"/>
      <c r="O46" s="548" t="s">
        <v>47</v>
      </c>
      <c r="P46" s="299"/>
      <c r="Q46" s="299"/>
      <c r="R46" s="311"/>
      <c r="S46" s="368"/>
    </row>
    <row r="47" spans="1:19" ht="18.75" customHeight="1" x14ac:dyDescent="0.2">
      <c r="A47" s="299"/>
      <c r="B47" s="299"/>
      <c r="C47" s="299"/>
      <c r="D47" s="518" t="s">
        <v>46</v>
      </c>
      <c r="E47" s="519"/>
      <c r="F47" s="518" t="s">
        <v>45</v>
      </c>
      <c r="G47" s="299"/>
      <c r="H47" s="518" t="s">
        <v>46</v>
      </c>
      <c r="I47" s="519"/>
      <c r="J47" s="520" t="s">
        <v>45</v>
      </c>
      <c r="K47" s="368"/>
      <c r="L47" s="518" t="s">
        <v>46</v>
      </c>
      <c r="M47" s="519"/>
      <c r="N47" s="520" t="s">
        <v>45</v>
      </c>
      <c r="O47" s="299"/>
      <c r="P47" s="518" t="s">
        <v>46</v>
      </c>
      <c r="Q47" s="519"/>
      <c r="R47" s="520" t="s">
        <v>45</v>
      </c>
      <c r="S47" s="368"/>
    </row>
    <row r="48" spans="1:19" ht="18.75" customHeight="1" x14ac:dyDescent="0.2">
      <c r="A48" s="299"/>
      <c r="B48" s="299"/>
      <c r="C48" s="299"/>
      <c r="D48" s="522" t="s">
        <v>44</v>
      </c>
      <c r="E48" s="522" t="s">
        <v>43</v>
      </c>
      <c r="F48" s="522" t="s">
        <v>42</v>
      </c>
      <c r="G48" s="299"/>
      <c r="H48" s="522" t="s">
        <v>44</v>
      </c>
      <c r="I48" s="522" t="s">
        <v>43</v>
      </c>
      <c r="J48" s="523" t="s">
        <v>42</v>
      </c>
      <c r="K48" s="368"/>
      <c r="L48" s="522" t="s">
        <v>44</v>
      </c>
      <c r="M48" s="522" t="s">
        <v>43</v>
      </c>
      <c r="N48" s="523" t="s">
        <v>42</v>
      </c>
      <c r="O48" s="299"/>
      <c r="P48" s="522" t="s">
        <v>44</v>
      </c>
      <c r="Q48" s="522" t="s">
        <v>43</v>
      </c>
      <c r="R48" s="523" t="s">
        <v>42</v>
      </c>
      <c r="S48" s="368"/>
    </row>
    <row r="49" spans="1:19" ht="12.4" customHeight="1" x14ac:dyDescent="0.2">
      <c r="A49" s="299"/>
      <c r="B49" s="299"/>
      <c r="C49" s="299"/>
      <c r="D49" s="369"/>
      <c r="E49" s="369"/>
      <c r="F49" s="369"/>
      <c r="G49" s="299"/>
      <c r="H49" s="369"/>
      <c r="I49" s="369"/>
      <c r="J49" s="370"/>
      <c r="K49" s="368"/>
      <c r="L49" s="524"/>
      <c r="M49" s="524"/>
      <c r="N49" s="524"/>
      <c r="O49" s="299"/>
      <c r="P49" s="369"/>
      <c r="Q49" s="369"/>
      <c r="R49" s="370"/>
      <c r="S49" s="368"/>
    </row>
    <row r="50" spans="1:19" ht="18.75" customHeight="1" x14ac:dyDescent="0.2">
      <c r="A50" s="365" t="s">
        <v>14</v>
      </c>
      <c r="B50" s="304"/>
      <c r="C50" s="299"/>
      <c r="D50" s="527">
        <v>15461600000</v>
      </c>
      <c r="E50" s="529">
        <f>F50-D50</f>
        <v>0</v>
      </c>
      <c r="F50" s="527">
        <v>15461600000</v>
      </c>
      <c r="G50" s="528"/>
      <c r="H50" s="525">
        <v>14583100000</v>
      </c>
      <c r="I50" s="529">
        <f>J50-H50</f>
        <v>0</v>
      </c>
      <c r="J50" s="525">
        <v>14583100000</v>
      </c>
      <c r="K50" s="550"/>
      <c r="L50" s="525">
        <v>21222100000</v>
      </c>
      <c r="M50" s="529">
        <f>N50-L50</f>
        <v>0</v>
      </c>
      <c r="N50" s="527">
        <v>21222100000</v>
      </c>
      <c r="O50" s="530"/>
      <c r="P50" s="525">
        <v>19958700000</v>
      </c>
      <c r="Q50" s="529">
        <f>R50-P50</f>
        <v>0</v>
      </c>
      <c r="R50" s="525">
        <v>19958700000</v>
      </c>
      <c r="S50" s="550"/>
    </row>
    <row r="51" spans="1:19" ht="12.4" customHeight="1" x14ac:dyDescent="0.2">
      <c r="A51" s="318"/>
      <c r="B51" s="318"/>
      <c r="C51" s="299"/>
      <c r="D51" s="311"/>
      <c r="E51" s="531"/>
      <c r="F51" s="311"/>
      <c r="G51" s="299"/>
      <c r="H51" s="551"/>
      <c r="I51" s="531"/>
      <c r="J51" s="311"/>
      <c r="K51" s="368"/>
      <c r="L51" s="311"/>
      <c r="M51" s="531"/>
      <c r="N51" s="311"/>
      <c r="O51" s="299"/>
      <c r="P51" s="551"/>
      <c r="Q51" s="531"/>
      <c r="R51" s="311"/>
      <c r="S51" s="368"/>
    </row>
    <row r="52" spans="1:19" ht="18.75" customHeight="1" x14ac:dyDescent="0.2">
      <c r="A52" s="365" t="s">
        <v>15</v>
      </c>
      <c r="B52" s="304"/>
      <c r="C52" s="299"/>
      <c r="D52" s="529">
        <v>4188900000</v>
      </c>
      <c r="E52" s="529">
        <f>F52-D52</f>
        <v>-513000000</v>
      </c>
      <c r="F52" s="529">
        <v>3675900000</v>
      </c>
      <c r="G52" s="299"/>
      <c r="H52" s="529">
        <v>3648000000</v>
      </c>
      <c r="I52" s="529">
        <f>J52-H52</f>
        <v>-502800000</v>
      </c>
      <c r="J52" s="529">
        <v>3145200000</v>
      </c>
      <c r="K52" s="341"/>
      <c r="L52" s="529">
        <v>5654900000</v>
      </c>
      <c r="M52" s="529">
        <f>N52-L52</f>
        <v>-675700000</v>
      </c>
      <c r="N52" s="529">
        <v>4979200000</v>
      </c>
      <c r="O52" s="336"/>
      <c r="P52" s="529">
        <v>5037200000</v>
      </c>
      <c r="Q52" s="529">
        <f>R52-P52</f>
        <v>-669700000</v>
      </c>
      <c r="R52" s="529">
        <v>4367500000</v>
      </c>
      <c r="S52" s="341"/>
    </row>
    <row r="53" spans="1:19" ht="12.4" customHeight="1" x14ac:dyDescent="0.2">
      <c r="A53" s="318"/>
      <c r="B53" s="318"/>
      <c r="C53" s="299"/>
      <c r="D53" s="311"/>
      <c r="E53" s="531"/>
      <c r="F53" s="368"/>
      <c r="G53" s="299"/>
      <c r="H53" s="311"/>
      <c r="I53" s="311"/>
      <c r="J53" s="311"/>
      <c r="K53" s="368"/>
      <c r="L53" s="311"/>
      <c r="M53" s="531"/>
      <c r="N53" s="311"/>
      <c r="O53" s="299"/>
      <c r="P53" s="531"/>
      <c r="Q53" s="311"/>
      <c r="R53" s="311"/>
      <c r="S53" s="368"/>
    </row>
    <row r="54" spans="1:19" ht="18.75" customHeight="1" x14ac:dyDescent="0.2">
      <c r="A54" s="533" t="s">
        <v>18</v>
      </c>
      <c r="B54" s="534"/>
      <c r="C54" s="299"/>
      <c r="D54" s="529">
        <v>3793300000</v>
      </c>
      <c r="E54" s="532">
        <f>F54-D54</f>
        <v>-600000</v>
      </c>
      <c r="F54" s="529">
        <v>3792700000</v>
      </c>
      <c r="G54" s="299"/>
      <c r="H54" s="532">
        <v>3352200000</v>
      </c>
      <c r="I54" s="532">
        <f>J54-H54</f>
        <v>-600000</v>
      </c>
      <c r="J54" s="529">
        <v>3351600000</v>
      </c>
      <c r="K54" s="341"/>
      <c r="L54" s="532">
        <v>5243900000</v>
      </c>
      <c r="M54" s="532">
        <f>N54-L54</f>
        <v>-700000</v>
      </c>
      <c r="N54" s="532">
        <v>5243200000</v>
      </c>
      <c r="O54" s="336"/>
      <c r="P54" s="529">
        <v>4796400000</v>
      </c>
      <c r="Q54" s="529">
        <f>R54-P54</f>
        <v>-800000</v>
      </c>
      <c r="R54" s="529">
        <v>4795600000</v>
      </c>
      <c r="S54" s="341"/>
    </row>
    <row r="55" spans="1:19" ht="18.75" customHeight="1" x14ac:dyDescent="0.2">
      <c r="A55" s="535" t="s">
        <v>41</v>
      </c>
      <c r="B55" s="536"/>
      <c r="C55" s="299"/>
      <c r="D55" s="537">
        <v>4661900000</v>
      </c>
      <c r="E55" s="537">
        <f>F55-D55</f>
        <v>-5200000</v>
      </c>
      <c r="F55" s="537">
        <v>4656700000</v>
      </c>
      <c r="G55" s="299"/>
      <c r="H55" s="537">
        <v>4734600000</v>
      </c>
      <c r="I55" s="537">
        <f>J55-H55</f>
        <v>-106800000</v>
      </c>
      <c r="J55" s="537">
        <v>4627800000</v>
      </c>
      <c r="K55" s="341"/>
      <c r="L55" s="537">
        <v>6452000000</v>
      </c>
      <c r="M55" s="537">
        <f>N55-L55</f>
        <v>-6900000</v>
      </c>
      <c r="N55" s="537">
        <v>6445100000</v>
      </c>
      <c r="O55" s="336"/>
      <c r="P55" s="537">
        <v>6533000000</v>
      </c>
      <c r="Q55" s="537">
        <f>R55-P55</f>
        <v>-108700000</v>
      </c>
      <c r="R55" s="537">
        <v>6424300000</v>
      </c>
      <c r="S55" s="341"/>
    </row>
    <row r="56" spans="1:19" ht="18.75" customHeight="1" x14ac:dyDescent="0.2">
      <c r="A56" s="365" t="s">
        <v>40</v>
      </c>
      <c r="B56" s="304"/>
      <c r="C56" s="299"/>
      <c r="D56" s="538">
        <v>8455200000</v>
      </c>
      <c r="E56" s="538">
        <f>F56-D56</f>
        <v>-5800000</v>
      </c>
      <c r="F56" s="538">
        <v>8449400000</v>
      </c>
      <c r="G56" s="299"/>
      <c r="H56" s="538">
        <v>8086800000</v>
      </c>
      <c r="I56" s="538">
        <f>J56-H56</f>
        <v>-107400000</v>
      </c>
      <c r="J56" s="538">
        <v>7979400000</v>
      </c>
      <c r="K56" s="341"/>
      <c r="L56" s="539">
        <v>11695900000</v>
      </c>
      <c r="M56" s="538">
        <f>N56-L56</f>
        <v>-7600000</v>
      </c>
      <c r="N56" s="539">
        <v>11688300000</v>
      </c>
      <c r="O56" s="336"/>
      <c r="P56" s="538">
        <v>11329400000</v>
      </c>
      <c r="Q56" s="538">
        <f>R56-P56</f>
        <v>-109500000</v>
      </c>
      <c r="R56" s="538">
        <v>11219900000</v>
      </c>
      <c r="S56" s="341"/>
    </row>
    <row r="57" spans="1:19" ht="12.4" customHeight="1" x14ac:dyDescent="0.2">
      <c r="A57" s="318"/>
      <c r="B57" s="318"/>
      <c r="C57" s="299"/>
      <c r="D57" s="311"/>
      <c r="E57" s="531"/>
      <c r="F57" s="311"/>
      <c r="G57" s="299"/>
      <c r="H57" s="311"/>
      <c r="I57" s="311"/>
      <c r="J57" s="311"/>
      <c r="K57" s="368"/>
      <c r="L57" s="311"/>
      <c r="M57" s="531"/>
      <c r="N57" s="311"/>
      <c r="O57" s="299"/>
      <c r="P57" s="531"/>
      <c r="Q57" s="311"/>
      <c r="R57" s="311"/>
      <c r="S57" s="368"/>
    </row>
    <row r="58" spans="1:19" ht="12.4" customHeight="1" x14ac:dyDescent="0.2">
      <c r="A58" s="365" t="s">
        <v>39</v>
      </c>
      <c r="B58" s="304"/>
      <c r="C58" s="299"/>
      <c r="D58" s="311"/>
      <c r="E58" s="311"/>
      <c r="F58" s="311"/>
      <c r="G58" s="299"/>
      <c r="H58" s="311"/>
      <c r="I58" s="311"/>
      <c r="J58" s="311"/>
      <c r="K58" s="368"/>
      <c r="L58" s="311"/>
      <c r="M58" s="311"/>
      <c r="N58" s="311"/>
      <c r="O58" s="299"/>
      <c r="P58" s="311"/>
      <c r="Q58" s="311"/>
      <c r="R58" s="311"/>
      <c r="S58" s="368"/>
    </row>
    <row r="59" spans="1:19" ht="18.75" customHeight="1" x14ac:dyDescent="0.2">
      <c r="A59" s="365" t="s">
        <v>38</v>
      </c>
      <c r="B59" s="304"/>
      <c r="C59" s="299"/>
      <c r="D59" s="529">
        <v>0</v>
      </c>
      <c r="E59" s="529">
        <f>F59-D59</f>
        <v>0</v>
      </c>
      <c r="F59" s="529">
        <v>0</v>
      </c>
      <c r="G59" s="299"/>
      <c r="H59" s="529">
        <v>336000000</v>
      </c>
      <c r="I59" s="529">
        <f>J59-H59</f>
        <v>-336000000</v>
      </c>
      <c r="J59" s="529">
        <v>0</v>
      </c>
      <c r="K59" s="341"/>
      <c r="L59" s="529">
        <v>30000000</v>
      </c>
      <c r="M59" s="529">
        <f>+N59-L59</f>
        <v>-30000000</v>
      </c>
      <c r="N59" s="529">
        <v>0</v>
      </c>
      <c r="O59" s="336"/>
      <c r="P59" s="529">
        <v>535000000</v>
      </c>
      <c r="Q59" s="529">
        <f>R59-P59</f>
        <v>-535000000</v>
      </c>
      <c r="R59" s="529">
        <v>0</v>
      </c>
      <c r="S59" s="341"/>
    </row>
    <row r="60" spans="1:19" ht="12.4" customHeight="1" x14ac:dyDescent="0.2">
      <c r="A60" s="318"/>
      <c r="B60" s="318"/>
      <c r="C60" s="299"/>
      <c r="D60" s="311"/>
      <c r="E60" s="531"/>
      <c r="F60" s="311"/>
      <c r="G60" s="299"/>
      <c r="H60" s="311"/>
      <c r="I60" s="311"/>
      <c r="J60" s="311"/>
      <c r="K60" s="368"/>
      <c r="L60" s="311"/>
      <c r="M60" s="531"/>
      <c r="N60" s="311"/>
      <c r="O60" s="299"/>
      <c r="P60" s="531"/>
      <c r="Q60" s="311"/>
      <c r="R60" s="311"/>
      <c r="S60" s="368"/>
    </row>
    <row r="61" spans="1:19" ht="12.4" customHeight="1" x14ac:dyDescent="0.2">
      <c r="A61" s="365" t="s">
        <v>37</v>
      </c>
      <c r="B61" s="304"/>
      <c r="C61" s="299"/>
      <c r="D61" s="311"/>
      <c r="E61" s="311"/>
      <c r="F61" s="311"/>
      <c r="G61" s="299"/>
      <c r="H61" s="311"/>
      <c r="I61" s="311"/>
      <c r="J61" s="311"/>
      <c r="K61" s="368"/>
      <c r="L61" s="311"/>
      <c r="M61" s="311"/>
      <c r="N61" s="311"/>
      <c r="O61" s="299"/>
      <c r="P61" s="311"/>
      <c r="Q61" s="311"/>
      <c r="R61" s="311"/>
      <c r="S61" s="368"/>
    </row>
    <row r="62" spans="1:19" ht="18.75" customHeight="1" x14ac:dyDescent="0.2">
      <c r="A62" s="365" t="s">
        <v>36</v>
      </c>
      <c r="B62" s="304"/>
      <c r="C62" s="299"/>
      <c r="D62" s="529">
        <v>234900000</v>
      </c>
      <c r="E62" s="529">
        <f>F62-D62</f>
        <v>-234900000</v>
      </c>
      <c r="F62" s="529">
        <v>0</v>
      </c>
      <c r="G62" s="299"/>
      <c r="H62" s="529">
        <v>222800000</v>
      </c>
      <c r="I62" s="529">
        <f>J62-H62</f>
        <v>-222800000</v>
      </c>
      <c r="J62" s="529">
        <v>0</v>
      </c>
      <c r="K62" s="341"/>
      <c r="L62" s="529">
        <v>382500000</v>
      </c>
      <c r="M62" s="529">
        <f>N62-L62</f>
        <v>-382500000</v>
      </c>
      <c r="N62" s="529">
        <v>0</v>
      </c>
      <c r="O62" s="336"/>
      <c r="P62" s="529">
        <v>367700000</v>
      </c>
      <c r="Q62" s="529">
        <f>R62-P62</f>
        <v>-367700000</v>
      </c>
      <c r="R62" s="529">
        <v>0</v>
      </c>
      <c r="S62" s="341"/>
    </row>
    <row r="63" spans="1:19" ht="12.4" customHeight="1" x14ac:dyDescent="0.2">
      <c r="A63" s="318"/>
      <c r="B63" s="318"/>
      <c r="C63" s="299"/>
      <c r="D63" s="311"/>
      <c r="E63" s="531"/>
      <c r="F63" s="311"/>
      <c r="G63" s="299"/>
      <c r="H63" s="311"/>
      <c r="I63" s="531"/>
      <c r="J63" s="311"/>
      <c r="K63" s="368"/>
      <c r="L63" s="311"/>
      <c r="M63" s="531"/>
      <c r="N63" s="311"/>
      <c r="O63" s="299"/>
      <c r="P63" s="531"/>
      <c r="Q63" s="531"/>
      <c r="R63" s="311"/>
      <c r="S63" s="368"/>
    </row>
    <row r="64" spans="1:19" ht="18.75" customHeight="1" x14ac:dyDescent="0.2">
      <c r="A64" s="365" t="s">
        <v>25</v>
      </c>
      <c r="B64" s="304"/>
      <c r="C64" s="299"/>
      <c r="D64" s="529">
        <v>-100600000</v>
      </c>
      <c r="E64" s="529">
        <f>F64-D64</f>
        <v>203900000</v>
      </c>
      <c r="F64" s="532">
        <v>103300000</v>
      </c>
      <c r="G64" s="299"/>
      <c r="H64" s="529">
        <v>55900000</v>
      </c>
      <c r="I64" s="529">
        <f>J64-H64</f>
        <v>152700000</v>
      </c>
      <c r="J64" s="529">
        <v>208600000</v>
      </c>
      <c r="K64" s="341"/>
      <c r="L64" s="529">
        <v>-84800000</v>
      </c>
      <c r="M64" s="529">
        <f>N64-L64</f>
        <v>203900000</v>
      </c>
      <c r="N64" s="532">
        <v>119100000</v>
      </c>
      <c r="O64" s="336"/>
      <c r="P64" s="529">
        <v>100600000</v>
      </c>
      <c r="Q64" s="529">
        <f>R64-P64</f>
        <v>152700000</v>
      </c>
      <c r="R64" s="529">
        <v>253300000</v>
      </c>
      <c r="S64" s="341"/>
    </row>
    <row r="65" spans="1:19" ht="12.4" customHeight="1" x14ac:dyDescent="0.2">
      <c r="A65" s="318"/>
      <c r="B65" s="318"/>
      <c r="C65" s="299"/>
      <c r="D65" s="311"/>
      <c r="E65" s="531"/>
      <c r="F65" s="311"/>
      <c r="G65" s="299"/>
      <c r="H65" s="311"/>
      <c r="I65" s="311"/>
      <c r="J65" s="311"/>
      <c r="K65" s="368"/>
      <c r="L65" s="311"/>
      <c r="M65" s="531"/>
      <c r="N65" s="311"/>
      <c r="O65" s="299"/>
      <c r="P65" s="311"/>
      <c r="Q65" s="311"/>
      <c r="R65" s="311"/>
      <c r="S65" s="368"/>
    </row>
    <row r="66" spans="1:19" ht="18.75" customHeight="1" x14ac:dyDescent="0.2">
      <c r="A66" s="365" t="s">
        <v>27</v>
      </c>
      <c r="B66" s="304"/>
      <c r="C66" s="299"/>
      <c r="D66" s="529">
        <v>516200000</v>
      </c>
      <c r="E66" s="529">
        <f>F66-D66</f>
        <v>201200000</v>
      </c>
      <c r="F66" s="529">
        <v>717400000</v>
      </c>
      <c r="G66" s="299"/>
      <c r="H66" s="42">
        <v>415.4</v>
      </c>
      <c r="I66" s="42">
        <f>J66-H66-0.1</f>
        <v>423.5</v>
      </c>
      <c r="J66" s="42">
        <v>839</v>
      </c>
      <c r="K66" s="341"/>
      <c r="L66" s="529">
        <v>636400000</v>
      </c>
      <c r="M66" s="529">
        <f>N66-L66</f>
        <v>301700000</v>
      </c>
      <c r="N66" s="529">
        <v>938100000</v>
      </c>
      <c r="O66" s="336"/>
      <c r="P66" s="529">
        <v>381600000</v>
      </c>
      <c r="Q66" s="529">
        <f>R66-P66</f>
        <v>586700000</v>
      </c>
      <c r="R66" s="529">
        <v>968300000</v>
      </c>
      <c r="S66" s="341"/>
    </row>
    <row r="67" spans="1:19" ht="12.4" customHeight="1" x14ac:dyDescent="0.2">
      <c r="A67" s="318"/>
      <c r="B67" s="318"/>
      <c r="C67" s="299"/>
      <c r="D67" s="531"/>
      <c r="E67" s="531"/>
      <c r="F67" s="531"/>
      <c r="G67" s="299"/>
      <c r="H67" s="531"/>
      <c r="I67" s="531"/>
      <c r="J67" s="531"/>
      <c r="K67" s="368"/>
      <c r="L67" s="531"/>
      <c r="M67" s="531"/>
      <c r="N67" s="531"/>
      <c r="O67" s="299"/>
      <c r="P67" s="531"/>
      <c r="Q67" s="531"/>
      <c r="R67" s="531"/>
      <c r="S67" s="368"/>
    </row>
    <row r="68" spans="1:19" ht="18.75" customHeight="1" x14ac:dyDescent="0.2">
      <c r="A68" s="365" t="s">
        <v>29</v>
      </c>
      <c r="B68" s="304"/>
      <c r="C68" s="299"/>
      <c r="D68" s="45">
        <v>1965.8</v>
      </c>
      <c r="E68" s="552">
        <f>F68-D68+0.1</f>
        <v>756.49999999999989</v>
      </c>
      <c r="F68" s="45">
        <v>2722.2</v>
      </c>
      <c r="G68" s="299"/>
      <c r="H68" s="532">
        <v>1930000000</v>
      </c>
      <c r="I68" s="529">
        <f>J68-H68</f>
        <v>898100000</v>
      </c>
      <c r="J68" s="529">
        <v>2828100000</v>
      </c>
      <c r="K68" s="341"/>
      <c r="L68" s="532">
        <v>2737600000</v>
      </c>
      <c r="M68" s="532">
        <f>N68-L68</f>
        <v>998000000</v>
      </c>
      <c r="N68" s="529">
        <v>3735600000</v>
      </c>
      <c r="O68" s="336"/>
      <c r="P68" s="529">
        <v>2408400000</v>
      </c>
      <c r="Q68" s="529">
        <f>R68-P68</f>
        <v>1247900000</v>
      </c>
      <c r="R68" s="529">
        <v>3656300000</v>
      </c>
      <c r="S68" s="341"/>
    </row>
    <row r="69" spans="1:19" ht="12.4" customHeight="1" x14ac:dyDescent="0.2">
      <c r="A69" s="318"/>
      <c r="B69" s="318"/>
      <c r="C69" s="299"/>
      <c r="D69" s="311"/>
      <c r="E69" s="531"/>
      <c r="F69" s="311"/>
      <c r="G69" s="299"/>
      <c r="H69" s="311"/>
      <c r="I69" s="531"/>
      <c r="J69" s="311"/>
      <c r="K69" s="368"/>
      <c r="L69" s="311"/>
      <c r="M69" s="531"/>
      <c r="N69" s="311"/>
      <c r="O69" s="299"/>
      <c r="P69" s="531"/>
      <c r="Q69" s="531"/>
      <c r="R69" s="311"/>
      <c r="S69" s="368"/>
    </row>
    <row r="70" spans="1:19" ht="18.75" customHeight="1" x14ac:dyDescent="0.2">
      <c r="A70" s="365" t="s">
        <v>30</v>
      </c>
      <c r="B70" s="304"/>
      <c r="C70" s="299"/>
      <c r="D70" s="469">
        <v>1.85</v>
      </c>
      <c r="E70" s="469">
        <f>F70-D70-0.01</f>
        <v>0.70999999999999974</v>
      </c>
      <c r="F70" s="469">
        <v>2.57</v>
      </c>
      <c r="G70" s="373"/>
      <c r="H70" s="469">
        <v>1.81</v>
      </c>
      <c r="I70" s="469">
        <f>J70-H70</f>
        <v>0.83999999999999986</v>
      </c>
      <c r="J70" s="469">
        <v>2.65</v>
      </c>
      <c r="K70" s="341"/>
      <c r="L70" s="469">
        <v>2.58</v>
      </c>
      <c r="M70" s="469">
        <f>N70-L70</f>
        <v>0.94</v>
      </c>
      <c r="N70" s="469">
        <v>3.52</v>
      </c>
      <c r="O70" s="404"/>
      <c r="P70" s="469">
        <v>2.2599999999999998</v>
      </c>
      <c r="Q70" s="469">
        <f>R70-P70</f>
        <v>1.1700000000000004</v>
      </c>
      <c r="R70" s="469">
        <v>3.43</v>
      </c>
      <c r="S70" s="341"/>
    </row>
    <row r="71" spans="1:19" ht="12.4" customHeight="1" x14ac:dyDescent="0.2">
      <c r="A71" s="299"/>
      <c r="B71" s="299"/>
      <c r="C71" s="299"/>
      <c r="D71" s="299"/>
      <c r="E71" s="299"/>
      <c r="F71" s="299"/>
      <c r="G71" s="299"/>
      <c r="H71" s="299"/>
      <c r="I71" s="322"/>
      <c r="J71" s="311"/>
      <c r="K71" s="368"/>
      <c r="L71" s="368"/>
      <c r="M71" s="368"/>
      <c r="N71" s="368"/>
      <c r="O71" s="368"/>
      <c r="P71" s="341"/>
      <c r="Q71" s="368"/>
      <c r="R71" s="368"/>
      <c r="S71" s="368"/>
    </row>
    <row r="72" spans="1:19" ht="12.4" customHeight="1" x14ac:dyDescent="0.2">
      <c r="A72" s="299"/>
      <c r="B72" s="299"/>
      <c r="C72" s="299"/>
      <c r="D72" s="299"/>
      <c r="E72" s="311"/>
      <c r="F72" s="311"/>
      <c r="G72" s="299"/>
      <c r="H72" s="299"/>
      <c r="I72" s="322"/>
      <c r="J72" s="311"/>
      <c r="K72" s="368"/>
      <c r="L72" s="368"/>
      <c r="M72" s="368"/>
      <c r="N72" s="368"/>
      <c r="O72" s="368"/>
      <c r="P72" s="368"/>
      <c r="Q72" s="368"/>
      <c r="R72" s="368"/>
      <c r="S72" s="368"/>
    </row>
    <row r="73" spans="1:19" ht="12.4" customHeight="1" x14ac:dyDescent="0.2">
      <c r="A73" s="299"/>
      <c r="B73" s="299"/>
      <c r="C73" s="299"/>
      <c r="D73" s="299"/>
      <c r="E73" s="368"/>
      <c r="F73" s="490"/>
      <c r="G73" s="299"/>
      <c r="H73" s="299"/>
      <c r="I73" s="299"/>
      <c r="J73" s="311"/>
      <c r="K73" s="299"/>
      <c r="L73" s="299"/>
      <c r="M73" s="299"/>
      <c r="N73" s="299"/>
      <c r="O73" s="299"/>
      <c r="P73" s="299"/>
      <c r="Q73" s="299"/>
      <c r="R73" s="299"/>
      <c r="S73" s="311"/>
    </row>
    <row r="74" spans="1:19" ht="12.4" customHeight="1" x14ac:dyDescent="0.2">
      <c r="A74" s="553" t="s">
        <v>52</v>
      </c>
      <c r="B74" s="304"/>
      <c r="C74" s="304"/>
      <c r="D74" s="304"/>
      <c r="E74" s="304"/>
      <c r="F74" s="516"/>
      <c r="G74" s="516"/>
      <c r="H74" s="516"/>
      <c r="I74" s="516"/>
      <c r="J74" s="517"/>
      <c r="K74" s="311"/>
      <c r="L74" s="311"/>
      <c r="M74" s="311"/>
      <c r="N74" s="311"/>
      <c r="O74" s="311"/>
      <c r="P74" s="311"/>
      <c r="Q74" s="311"/>
      <c r="R74" s="311"/>
      <c r="S74" s="311"/>
    </row>
    <row r="75" spans="1:19" ht="12.4" customHeight="1" x14ac:dyDescent="0.2">
      <c r="A75" s="380"/>
      <c r="B75" s="516"/>
      <c r="C75" s="516"/>
      <c r="D75" s="516"/>
      <c r="E75" s="516"/>
      <c r="F75" s="304"/>
      <c r="G75" s="304"/>
      <c r="H75" s="304"/>
      <c r="I75" s="304"/>
      <c r="J75" s="306"/>
      <c r="K75" s="311"/>
      <c r="L75" s="311"/>
      <c r="M75" s="311"/>
      <c r="N75" s="311"/>
      <c r="O75" s="311"/>
      <c r="P75" s="311"/>
      <c r="Q75" s="311"/>
      <c r="R75" s="311"/>
      <c r="S75" s="311"/>
    </row>
    <row r="76" spans="1:19" ht="12.4" customHeight="1" x14ac:dyDescent="0.2">
      <c r="A76" s="299"/>
      <c r="B76" s="299"/>
      <c r="C76" s="299"/>
      <c r="D76" s="299"/>
      <c r="E76" s="299"/>
      <c r="F76" s="299"/>
      <c r="G76" s="299"/>
      <c r="H76" s="299"/>
      <c r="I76" s="299"/>
      <c r="J76" s="311"/>
      <c r="K76" s="299"/>
      <c r="L76" s="299"/>
      <c r="M76" s="299"/>
      <c r="N76" s="299"/>
      <c r="O76" s="299"/>
      <c r="P76" s="299"/>
      <c r="Q76" s="299"/>
      <c r="R76" s="299"/>
      <c r="S76" s="311"/>
    </row>
    <row r="77" spans="1:19" ht="12.4" customHeight="1" x14ac:dyDescent="0.2">
      <c r="A77" s="393" t="s">
        <v>32</v>
      </c>
      <c r="B77" s="516"/>
      <c r="C77" s="304"/>
      <c r="D77" s="304"/>
      <c r="E77" s="304"/>
      <c r="F77" s="304"/>
      <c r="G77" s="299"/>
      <c r="H77" s="299"/>
      <c r="I77" s="299"/>
      <c r="J77" s="311"/>
      <c r="K77" s="434"/>
      <c r="L77" s="434"/>
      <c r="M77" s="434"/>
      <c r="N77" s="434"/>
      <c r="O77" s="434"/>
      <c r="P77" s="434"/>
      <c r="Q77" s="434"/>
      <c r="R77" s="434"/>
      <c r="S77" s="554"/>
    </row>
    <row r="78" spans="1:19" ht="12.4" customHeight="1" x14ac:dyDescent="0.2">
      <c r="A78" s="555"/>
      <c r="B78" s="555"/>
      <c r="C78" s="555"/>
      <c r="D78" s="373"/>
      <c r="E78" s="373"/>
      <c r="F78" s="373"/>
      <c r="G78" s="373"/>
      <c r="H78" s="373"/>
      <c r="I78" s="373"/>
      <c r="J78" s="368"/>
      <c r="K78" s="373"/>
      <c r="L78" s="373"/>
      <c r="M78" s="373"/>
      <c r="N78" s="373"/>
      <c r="O78" s="373"/>
      <c r="P78" s="373"/>
      <c r="Q78" s="373"/>
      <c r="R78" s="373"/>
      <c r="S78" s="368"/>
    </row>
    <row r="79" spans="1:19" ht="12.4" customHeight="1" x14ac:dyDescent="0.2">
      <c r="A79" s="395" t="s">
        <v>51</v>
      </c>
      <c r="B79" s="498"/>
      <c r="C79" s="498"/>
      <c r="D79" s="373"/>
      <c r="E79" s="373"/>
      <c r="F79" s="373"/>
      <c r="G79" s="373"/>
      <c r="H79" s="373"/>
      <c r="I79" s="373"/>
      <c r="J79" s="368"/>
      <c r="K79" s="373"/>
      <c r="L79" s="373"/>
      <c r="M79" s="373"/>
      <c r="N79" s="373"/>
      <c r="O79" s="373"/>
      <c r="P79" s="373"/>
      <c r="Q79" s="373"/>
      <c r="R79" s="373"/>
      <c r="S79" s="368"/>
    </row>
    <row r="80" spans="1:19" ht="12.4" customHeight="1" x14ac:dyDescent="0.2">
      <c r="A80" s="556"/>
      <c r="B80" s="556"/>
      <c r="C80" s="556"/>
      <c r="D80" s="373"/>
      <c r="E80" s="373"/>
      <c r="F80" s="373"/>
      <c r="G80" s="373"/>
      <c r="H80" s="373"/>
      <c r="I80" s="373"/>
      <c r="J80" s="368"/>
      <c r="K80" s="373"/>
      <c r="L80" s="373"/>
      <c r="M80" s="373"/>
      <c r="N80" s="373"/>
      <c r="O80" s="373"/>
      <c r="P80" s="373"/>
      <c r="Q80" s="373"/>
      <c r="R80" s="373"/>
      <c r="S80" s="368"/>
    </row>
  </sheetData>
  <mergeCells count="64">
    <mergeCell ref="A2:S2"/>
    <mergeCell ref="A3:S3"/>
    <mergeCell ref="A4:B4"/>
    <mergeCell ref="A5:B5"/>
    <mergeCell ref="A6:B6"/>
    <mergeCell ref="A10:B10"/>
    <mergeCell ref="D10:F10"/>
    <mergeCell ref="H10:J10"/>
    <mergeCell ref="L10:N10"/>
    <mergeCell ref="P10:R10"/>
    <mergeCell ref="A7:B7"/>
    <mergeCell ref="D9:F9"/>
    <mergeCell ref="H9:J9"/>
    <mergeCell ref="L9:N9"/>
    <mergeCell ref="P9:R9"/>
    <mergeCell ref="A21:B21"/>
    <mergeCell ref="A23:B23"/>
    <mergeCell ref="A24:B24"/>
    <mergeCell ref="A26:B26"/>
    <mergeCell ref="A27:B27"/>
    <mergeCell ref="L11:N11"/>
    <mergeCell ref="A15:B15"/>
    <mergeCell ref="A17:B17"/>
    <mergeCell ref="A19:B19"/>
    <mergeCell ref="A20:B20"/>
    <mergeCell ref="A37:J37"/>
    <mergeCell ref="A38:J38"/>
    <mergeCell ref="A39:J39"/>
    <mergeCell ref="A40:J40"/>
    <mergeCell ref="A41:J41"/>
    <mergeCell ref="A29:B29"/>
    <mergeCell ref="A31:B31"/>
    <mergeCell ref="A33:B33"/>
    <mergeCell ref="A35:B35"/>
    <mergeCell ref="A36:J36"/>
    <mergeCell ref="P44:R44"/>
    <mergeCell ref="D45:F45"/>
    <mergeCell ref="H45:J45"/>
    <mergeCell ref="L45:N45"/>
    <mergeCell ref="P45:R45"/>
    <mergeCell ref="A42:J42"/>
    <mergeCell ref="A43:J43"/>
    <mergeCell ref="D44:F44"/>
    <mergeCell ref="H44:J44"/>
    <mergeCell ref="L44:N44"/>
    <mergeCell ref="A56:B56"/>
    <mergeCell ref="A58:B58"/>
    <mergeCell ref="A59:B59"/>
    <mergeCell ref="A61:B61"/>
    <mergeCell ref="A62:B62"/>
    <mergeCell ref="L46:N46"/>
    <mergeCell ref="A50:B50"/>
    <mergeCell ref="A52:B52"/>
    <mergeCell ref="A54:B54"/>
    <mergeCell ref="A55:B55"/>
    <mergeCell ref="A75:J75"/>
    <mergeCell ref="A77:F77"/>
    <mergeCell ref="A78:C78"/>
    <mergeCell ref="A79:C79"/>
    <mergeCell ref="A64:B64"/>
    <mergeCell ref="A66:B66"/>
    <mergeCell ref="A68:B68"/>
    <mergeCell ref="A70:B70"/>
    <mergeCell ref="A74:J74"/>
  </mergeCells>
  <pageMargins left="0.7" right="0.7" top="0.75" bottom="0.75" header="0.3" footer="0.3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workbookViewId="0"/>
  </sheetViews>
  <sheetFormatPr defaultColWidth="21.5" defaultRowHeight="12.75" x14ac:dyDescent="0.2"/>
  <cols>
    <col min="1" max="1" width="2.33203125" style="302" customWidth="1"/>
    <col min="2" max="2" width="61.6640625" style="302" customWidth="1"/>
    <col min="3" max="3" width="7.5" style="302" customWidth="1"/>
    <col min="4" max="4" width="2.33203125" style="302" customWidth="1"/>
    <col min="5" max="5" width="7.5" style="302" customWidth="1"/>
    <col min="6" max="6" width="2.33203125" style="302" customWidth="1"/>
    <col min="7" max="7" width="7.5" style="302" customWidth="1"/>
    <col min="8" max="8" width="2.33203125" style="302" customWidth="1"/>
    <col min="9" max="9" width="7.5" style="302" customWidth="1"/>
    <col min="10" max="10" width="2.33203125" style="302" customWidth="1"/>
    <col min="11" max="11" width="7.5" style="302" customWidth="1"/>
    <col min="12" max="12" width="9.1640625" style="302" customWidth="1"/>
    <col min="13" max="13" width="7.5" style="302" customWidth="1"/>
    <col min="14" max="14" width="2.33203125" style="302" customWidth="1"/>
    <col min="15" max="15" width="7.5" style="302" customWidth="1"/>
    <col min="16" max="16" width="2.33203125" style="302" customWidth="1"/>
    <col min="17" max="17" width="7.5" style="302" customWidth="1"/>
    <col min="18" max="18" width="2.33203125" style="302" customWidth="1"/>
    <col min="19" max="19" width="7.5" style="302" customWidth="1"/>
    <col min="20" max="20" width="2.33203125" style="302" customWidth="1"/>
    <col min="21" max="21" width="7.5" style="302" customWidth="1"/>
    <col min="22" max="16384" width="21.5" style="302"/>
  </cols>
  <sheetData>
    <row r="1" spans="1:21" ht="12.4" customHeight="1" x14ac:dyDescent="0.25">
      <c r="A1" s="299"/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299"/>
      <c r="M1" s="299"/>
      <c r="N1" s="299"/>
      <c r="O1" s="299"/>
      <c r="P1" s="299"/>
      <c r="Q1" s="299"/>
      <c r="R1" s="299"/>
      <c r="S1" s="299"/>
      <c r="T1" s="299"/>
      <c r="U1" s="301" t="s">
        <v>0</v>
      </c>
    </row>
    <row r="2" spans="1:21" ht="18.75" customHeight="1" x14ac:dyDescent="0.25">
      <c r="A2" s="303" t="s">
        <v>1</v>
      </c>
      <c r="B2" s="304"/>
      <c r="C2" s="384"/>
      <c r="D2" s="384"/>
      <c r="E2" s="384"/>
      <c r="F2" s="384"/>
      <c r="G2" s="384"/>
      <c r="H2" s="384"/>
      <c r="I2" s="384"/>
      <c r="J2" s="384"/>
      <c r="K2" s="435"/>
      <c r="L2" s="304"/>
      <c r="M2" s="304"/>
      <c r="N2" s="304"/>
      <c r="O2" s="304"/>
      <c r="P2" s="304"/>
      <c r="Q2" s="304"/>
      <c r="R2" s="304"/>
      <c r="S2" s="304"/>
      <c r="T2" s="304"/>
      <c r="U2" s="306"/>
    </row>
    <row r="3" spans="1:21" ht="18.75" customHeight="1" x14ac:dyDescent="0.25">
      <c r="A3" s="303" t="s">
        <v>66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6"/>
    </row>
    <row r="4" spans="1:21" ht="12.4" customHeight="1" x14ac:dyDescent="0.2">
      <c r="A4" s="299"/>
      <c r="B4" s="310" t="s">
        <v>3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311"/>
    </row>
    <row r="5" spans="1:21" ht="12.4" customHeight="1" x14ac:dyDescent="0.2">
      <c r="A5" s="299"/>
      <c r="B5" s="310" t="s">
        <v>4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311"/>
    </row>
    <row r="6" spans="1:21" ht="12.4" customHeight="1" x14ac:dyDescent="0.2">
      <c r="A6" s="299"/>
      <c r="B6" s="436" t="s">
        <v>5</v>
      </c>
      <c r="C6" s="380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311"/>
    </row>
    <row r="7" spans="1:21" ht="12.4" customHeight="1" x14ac:dyDescent="0.2">
      <c r="A7" s="299"/>
      <c r="B7" s="315" t="s">
        <v>6</v>
      </c>
      <c r="C7" s="316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311"/>
    </row>
    <row r="8" spans="1:21" ht="12.4" customHeight="1" x14ac:dyDescent="0.2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311"/>
    </row>
    <row r="9" spans="1:21" ht="12.4" customHeight="1" x14ac:dyDescent="0.2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311"/>
    </row>
    <row r="10" spans="1:21" ht="12.4" customHeight="1" x14ac:dyDescent="0.2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311"/>
    </row>
    <row r="11" spans="1:21" ht="12.4" customHeight="1" x14ac:dyDescent="0.2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311"/>
    </row>
    <row r="12" spans="1:21" ht="18.75" customHeight="1" thickBot="1" x14ac:dyDescent="0.25">
      <c r="A12" s="299"/>
      <c r="B12" s="437" t="s">
        <v>66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311"/>
    </row>
    <row r="13" spans="1:21" ht="18.75" customHeight="1" x14ac:dyDescent="0.2">
      <c r="A13" s="299"/>
      <c r="B13" s="299"/>
      <c r="C13" s="438">
        <v>2016000000</v>
      </c>
      <c r="D13" s="439"/>
      <c r="E13" s="439"/>
      <c r="F13" s="439"/>
      <c r="G13" s="439"/>
      <c r="H13" s="439"/>
      <c r="I13" s="439"/>
      <c r="J13" s="439"/>
      <c r="K13" s="440"/>
      <c r="L13" s="441"/>
      <c r="M13" s="438">
        <v>2015000000</v>
      </c>
      <c r="N13" s="439"/>
      <c r="O13" s="439"/>
      <c r="P13" s="439"/>
      <c r="Q13" s="439"/>
      <c r="R13" s="439"/>
      <c r="S13" s="439"/>
      <c r="T13" s="439"/>
      <c r="U13" s="440"/>
    </row>
    <row r="14" spans="1:21" ht="15" customHeight="1" x14ac:dyDescent="0.2">
      <c r="A14" s="299"/>
      <c r="B14" s="442"/>
      <c r="C14" s="443" t="s">
        <v>8</v>
      </c>
      <c r="D14" s="444"/>
      <c r="E14" s="324" t="s">
        <v>10</v>
      </c>
      <c r="F14" s="444"/>
      <c r="G14" s="324" t="s">
        <v>11</v>
      </c>
      <c r="H14" s="444"/>
      <c r="I14" s="324" t="s">
        <v>12</v>
      </c>
      <c r="J14" s="444"/>
      <c r="K14" s="445" t="s">
        <v>65</v>
      </c>
      <c r="L14" s="441"/>
      <c r="M14" s="443" t="s">
        <v>8</v>
      </c>
      <c r="N14" s="444"/>
      <c r="O14" s="324" t="s">
        <v>10</v>
      </c>
      <c r="P14" s="444"/>
      <c r="Q14" s="324" t="s">
        <v>11</v>
      </c>
      <c r="R14" s="444"/>
      <c r="S14" s="324" t="s">
        <v>12</v>
      </c>
      <c r="T14" s="444"/>
      <c r="U14" s="445" t="s">
        <v>65</v>
      </c>
    </row>
    <row r="15" spans="1:21" ht="8.65" customHeight="1" x14ac:dyDescent="0.2">
      <c r="A15" s="299"/>
      <c r="B15" s="299"/>
      <c r="C15" s="441"/>
      <c r="D15" s="368"/>
      <c r="E15" s="368"/>
      <c r="F15" s="368"/>
      <c r="G15" s="368"/>
      <c r="H15" s="299"/>
      <c r="I15" s="299"/>
      <c r="J15" s="299"/>
      <c r="K15" s="446"/>
      <c r="L15" s="441"/>
      <c r="M15" s="441"/>
      <c r="N15" s="299"/>
      <c r="O15" s="299"/>
      <c r="P15" s="299"/>
      <c r="Q15" s="299"/>
      <c r="R15" s="299"/>
      <c r="S15" s="299"/>
      <c r="T15" s="299"/>
      <c r="U15" s="446"/>
    </row>
    <row r="16" spans="1:21" ht="12.4" customHeight="1" x14ac:dyDescent="0.2">
      <c r="A16" s="299"/>
      <c r="B16" s="299"/>
      <c r="C16" s="447"/>
      <c r="D16" s="448"/>
      <c r="E16" s="448"/>
      <c r="F16" s="448"/>
      <c r="G16" s="449"/>
      <c r="H16" s="299"/>
      <c r="I16" s="299"/>
      <c r="J16" s="299"/>
      <c r="K16" s="446"/>
      <c r="L16" s="441"/>
      <c r="M16" s="441"/>
      <c r="N16" s="299"/>
      <c r="O16" s="299"/>
      <c r="P16" s="299"/>
      <c r="Q16" s="299"/>
      <c r="R16" s="299"/>
      <c r="S16" s="299"/>
      <c r="T16" s="299"/>
      <c r="U16" s="446"/>
    </row>
    <row r="17" spans="1:21" ht="18.75" customHeight="1" x14ac:dyDescent="0.2">
      <c r="A17" s="299"/>
      <c r="B17" s="317" t="s">
        <v>64</v>
      </c>
      <c r="C17" s="450">
        <v>0.41</v>
      </c>
      <c r="D17" s="451"/>
      <c r="E17" s="451">
        <v>0.71</v>
      </c>
      <c r="F17" s="451"/>
      <c r="G17" s="452">
        <v>0.73</v>
      </c>
      <c r="H17" s="453"/>
      <c r="I17" s="454">
        <v>0.73</v>
      </c>
      <c r="J17" s="455"/>
      <c r="K17" s="456">
        <v>2.58</v>
      </c>
      <c r="L17" s="441"/>
      <c r="M17" s="457">
        <v>0.5</v>
      </c>
      <c r="N17" s="458"/>
      <c r="O17" s="458">
        <v>0.56000000000000005</v>
      </c>
      <c r="P17" s="458"/>
      <c r="Q17" s="458">
        <v>0.75</v>
      </c>
      <c r="R17" s="458"/>
      <c r="S17" s="458">
        <v>0.45</v>
      </c>
      <c r="T17" s="458"/>
      <c r="U17" s="456">
        <v>2.2599999999999998</v>
      </c>
    </row>
    <row r="18" spans="1:21" ht="12.4" customHeight="1" x14ac:dyDescent="0.2">
      <c r="A18" s="299"/>
      <c r="B18" s="299"/>
      <c r="C18" s="459"/>
      <c r="D18" s="460"/>
      <c r="E18" s="460"/>
      <c r="F18" s="460"/>
      <c r="G18" s="461"/>
      <c r="H18" s="462"/>
      <c r="I18" s="463"/>
      <c r="J18" s="463"/>
      <c r="K18" s="464"/>
      <c r="L18" s="441"/>
      <c r="M18" s="465"/>
      <c r="N18" s="463"/>
      <c r="O18" s="463"/>
      <c r="P18" s="463"/>
      <c r="Q18" s="463"/>
      <c r="R18" s="463"/>
      <c r="S18" s="463"/>
      <c r="T18" s="463"/>
      <c r="U18" s="464"/>
    </row>
    <row r="19" spans="1:21" ht="18.75" customHeight="1" x14ac:dyDescent="0.2">
      <c r="A19" s="299"/>
      <c r="B19" s="466" t="s">
        <v>63</v>
      </c>
      <c r="C19" s="467">
        <v>0.11</v>
      </c>
      <c r="D19" s="460"/>
      <c r="E19" s="468">
        <v>0.11</v>
      </c>
      <c r="F19" s="460"/>
      <c r="G19" s="469">
        <v>0.11</v>
      </c>
      <c r="H19" s="462"/>
      <c r="I19" s="469">
        <v>0.11</v>
      </c>
      <c r="J19" s="463"/>
      <c r="K19" s="470">
        <v>0.44</v>
      </c>
      <c r="L19" s="441"/>
      <c r="M19" s="471">
        <v>0.1</v>
      </c>
      <c r="N19" s="463"/>
      <c r="O19" s="472">
        <v>0.1</v>
      </c>
      <c r="P19" s="463"/>
      <c r="Q19" s="472">
        <v>0.1</v>
      </c>
      <c r="R19" s="463"/>
      <c r="S19" s="472">
        <v>0.11</v>
      </c>
      <c r="T19" s="463"/>
      <c r="U19" s="473">
        <v>0.39</v>
      </c>
    </row>
    <row r="20" spans="1:21" ht="12.4" customHeight="1" x14ac:dyDescent="0.2">
      <c r="A20" s="299"/>
      <c r="B20" s="299"/>
      <c r="C20" s="459"/>
      <c r="D20" s="460"/>
      <c r="E20" s="461"/>
      <c r="F20" s="460"/>
      <c r="G20" s="469"/>
      <c r="H20" s="462"/>
      <c r="I20" s="469"/>
      <c r="J20" s="463"/>
      <c r="K20" s="470"/>
      <c r="L20" s="441"/>
      <c r="M20" s="465"/>
      <c r="N20" s="463"/>
      <c r="O20" s="463"/>
      <c r="P20" s="463"/>
      <c r="Q20" s="463"/>
      <c r="R20" s="463"/>
      <c r="S20" s="463"/>
      <c r="T20" s="463"/>
      <c r="U20" s="464"/>
    </row>
    <row r="21" spans="1:21" ht="18.75" customHeight="1" x14ac:dyDescent="0.2">
      <c r="A21" s="373"/>
      <c r="B21" s="403" t="s">
        <v>62</v>
      </c>
      <c r="C21" s="474">
        <v>0.11</v>
      </c>
      <c r="D21" s="475"/>
      <c r="E21" s="469">
        <v>0.04</v>
      </c>
      <c r="F21" s="475"/>
      <c r="G21" s="469">
        <v>0.03</v>
      </c>
      <c r="H21" s="475"/>
      <c r="I21" s="475">
        <v>0.1</v>
      </c>
      <c r="J21" s="475"/>
      <c r="K21" s="470">
        <v>0.28999999999999998</v>
      </c>
      <c r="L21" s="476"/>
      <c r="M21" s="474">
        <v>7.0000000000000007E-2</v>
      </c>
      <c r="N21" s="475"/>
      <c r="O21" s="475">
        <v>0.05</v>
      </c>
      <c r="P21" s="475"/>
      <c r="Q21" s="475">
        <v>0.03</v>
      </c>
      <c r="R21" s="475"/>
      <c r="S21" s="475">
        <v>0.1</v>
      </c>
      <c r="T21" s="475"/>
      <c r="U21" s="470">
        <v>0.25</v>
      </c>
    </row>
    <row r="22" spans="1:21" ht="12.4" customHeight="1" x14ac:dyDescent="0.2">
      <c r="A22" s="299"/>
      <c r="B22" s="299"/>
      <c r="C22" s="465"/>
      <c r="D22" s="463"/>
      <c r="E22" s="477"/>
      <c r="F22" s="463"/>
      <c r="G22" s="477"/>
      <c r="H22" s="463"/>
      <c r="I22" s="463"/>
      <c r="J22" s="463"/>
      <c r="K22" s="464"/>
      <c r="L22" s="441"/>
      <c r="M22" s="465"/>
      <c r="N22" s="463"/>
      <c r="O22" s="463"/>
      <c r="P22" s="463"/>
      <c r="Q22" s="463"/>
      <c r="R22" s="463"/>
      <c r="S22" s="463"/>
      <c r="T22" s="463"/>
      <c r="U22" s="464"/>
    </row>
    <row r="23" spans="1:21" ht="18.75" customHeight="1" x14ac:dyDescent="0.2">
      <c r="A23" s="299"/>
      <c r="B23" s="327" t="s">
        <v>61</v>
      </c>
      <c r="C23" s="471">
        <v>0.19</v>
      </c>
      <c r="D23" s="463"/>
      <c r="E23" s="478"/>
      <c r="F23" s="463"/>
      <c r="G23" s="478"/>
      <c r="H23" s="463"/>
      <c r="I23" s="472"/>
      <c r="J23" s="463"/>
      <c r="K23" s="473">
        <v>0.19</v>
      </c>
      <c r="L23" s="441"/>
      <c r="M23" s="471"/>
      <c r="N23" s="463"/>
      <c r="O23" s="469"/>
      <c r="P23" s="463"/>
      <c r="Q23" s="472"/>
      <c r="R23" s="463"/>
      <c r="S23" s="472"/>
      <c r="T23" s="463"/>
      <c r="U23" s="473">
        <v>0</v>
      </c>
    </row>
    <row r="24" spans="1:21" ht="12.4" customHeight="1" x14ac:dyDescent="0.2">
      <c r="A24" s="299"/>
      <c r="B24" s="299"/>
      <c r="C24" s="479"/>
      <c r="D24" s="480"/>
      <c r="E24" s="481"/>
      <c r="F24" s="480"/>
      <c r="G24" s="481"/>
      <c r="H24" s="463"/>
      <c r="I24" s="463"/>
      <c r="J24" s="463"/>
      <c r="K24" s="464"/>
      <c r="L24" s="441"/>
      <c r="M24" s="465"/>
      <c r="N24" s="463"/>
      <c r="O24" s="463"/>
      <c r="P24" s="463"/>
      <c r="Q24" s="463"/>
      <c r="R24" s="463"/>
      <c r="S24" s="463"/>
      <c r="T24" s="463"/>
      <c r="U24" s="464"/>
    </row>
    <row r="25" spans="1:21" ht="18.75" customHeight="1" x14ac:dyDescent="0.2">
      <c r="A25" s="299"/>
      <c r="B25" s="327" t="s">
        <v>20</v>
      </c>
      <c r="C25" s="471"/>
      <c r="D25" s="463"/>
      <c r="E25" s="478"/>
      <c r="F25" s="463"/>
      <c r="G25" s="469"/>
      <c r="H25" s="463"/>
      <c r="I25" s="472">
        <v>0.02</v>
      </c>
      <c r="J25" s="463"/>
      <c r="K25" s="473">
        <v>0.02</v>
      </c>
      <c r="L25" s="441"/>
      <c r="M25" s="471">
        <v>0.15</v>
      </c>
      <c r="N25" s="463"/>
      <c r="O25" s="472">
        <v>0.05</v>
      </c>
      <c r="P25" s="463"/>
      <c r="Q25" s="472"/>
      <c r="R25" s="463"/>
      <c r="S25" s="472">
        <v>0.12</v>
      </c>
      <c r="T25" s="463"/>
      <c r="U25" s="473">
        <v>0.33</v>
      </c>
    </row>
    <row r="26" spans="1:21" ht="12.4" customHeight="1" x14ac:dyDescent="0.2">
      <c r="A26" s="299"/>
      <c r="B26" s="299"/>
      <c r="C26" s="465"/>
      <c r="D26" s="463"/>
      <c r="E26" s="477"/>
      <c r="F26" s="463"/>
      <c r="G26" s="477"/>
      <c r="H26" s="463"/>
      <c r="I26" s="463"/>
      <c r="J26" s="463"/>
      <c r="K26" s="464"/>
      <c r="L26" s="441"/>
      <c r="M26" s="465"/>
      <c r="N26" s="463"/>
      <c r="O26" s="463"/>
      <c r="P26" s="463"/>
      <c r="Q26" s="463"/>
      <c r="R26" s="463"/>
      <c r="S26" s="463"/>
      <c r="T26" s="463"/>
      <c r="U26" s="464"/>
    </row>
    <row r="27" spans="1:21" ht="18.75" customHeight="1" x14ac:dyDescent="0.2">
      <c r="A27" s="299"/>
      <c r="B27" s="327" t="s">
        <v>60</v>
      </c>
      <c r="C27" s="471"/>
      <c r="D27" s="463"/>
      <c r="E27" s="478"/>
      <c r="F27" s="463"/>
      <c r="G27" s="478"/>
      <c r="H27" s="463"/>
      <c r="I27" s="472"/>
      <c r="J27" s="463"/>
      <c r="K27" s="473">
        <v>0</v>
      </c>
      <c r="L27" s="441"/>
      <c r="M27" s="471">
        <v>0.04</v>
      </c>
      <c r="N27" s="463"/>
      <c r="O27" s="472">
        <v>0.05</v>
      </c>
      <c r="P27" s="463"/>
      <c r="Q27" s="472">
        <v>0.01</v>
      </c>
      <c r="R27" s="463"/>
      <c r="S27" s="472"/>
      <c r="T27" s="463"/>
      <c r="U27" s="473">
        <v>0.1</v>
      </c>
    </row>
    <row r="28" spans="1:21" ht="12.4" customHeight="1" x14ac:dyDescent="0.2">
      <c r="A28" s="299"/>
      <c r="B28" s="299"/>
      <c r="C28" s="465"/>
      <c r="D28" s="463"/>
      <c r="E28" s="477"/>
      <c r="F28" s="463"/>
      <c r="G28" s="477"/>
      <c r="H28" s="463"/>
      <c r="I28" s="463"/>
      <c r="J28" s="463"/>
      <c r="K28" s="464"/>
      <c r="L28" s="441"/>
      <c r="M28" s="465"/>
      <c r="N28" s="463"/>
      <c r="O28" s="463"/>
      <c r="P28" s="463"/>
      <c r="Q28" s="463"/>
      <c r="R28" s="463"/>
      <c r="S28" s="463"/>
      <c r="T28" s="463"/>
      <c r="U28" s="464"/>
    </row>
    <row r="29" spans="1:21" ht="18.75" customHeight="1" x14ac:dyDescent="0.2">
      <c r="A29" s="299"/>
      <c r="B29" s="466" t="s">
        <v>59</v>
      </c>
      <c r="C29" s="471"/>
      <c r="D29" s="472"/>
      <c r="E29" s="469"/>
      <c r="F29" s="472"/>
      <c r="G29" s="469"/>
      <c r="H29" s="472"/>
      <c r="I29" s="472"/>
      <c r="J29" s="472"/>
      <c r="K29" s="473">
        <v>0</v>
      </c>
      <c r="L29" s="441"/>
      <c r="M29" s="471"/>
      <c r="N29" s="472"/>
      <c r="O29" s="472">
        <v>0.09</v>
      </c>
      <c r="P29" s="472"/>
      <c r="Q29" s="472"/>
      <c r="R29" s="472"/>
      <c r="S29" s="472"/>
      <c r="T29" s="472"/>
      <c r="U29" s="473">
        <v>0.09</v>
      </c>
    </row>
    <row r="30" spans="1:21" ht="12.4" customHeight="1" x14ac:dyDescent="0.2">
      <c r="A30" s="299"/>
      <c r="B30" s="299"/>
      <c r="C30" s="471"/>
      <c r="D30" s="472"/>
      <c r="E30" s="472"/>
      <c r="F30" s="472"/>
      <c r="G30" s="478"/>
      <c r="H30" s="472"/>
      <c r="I30" s="472"/>
      <c r="J30" s="472"/>
      <c r="K30" s="473"/>
      <c r="L30" s="441"/>
      <c r="M30" s="471"/>
      <c r="N30" s="472"/>
      <c r="O30" s="472"/>
      <c r="P30" s="472"/>
      <c r="Q30" s="472"/>
      <c r="R30" s="472"/>
      <c r="S30" s="472"/>
      <c r="T30" s="472"/>
      <c r="U30" s="473"/>
    </row>
    <row r="31" spans="1:21" ht="18.75" customHeight="1" thickBot="1" x14ac:dyDescent="0.25">
      <c r="A31" s="299"/>
      <c r="B31" s="317" t="s">
        <v>58</v>
      </c>
      <c r="C31" s="482">
        <v>0.83</v>
      </c>
      <c r="D31" s="483"/>
      <c r="E31" s="484">
        <v>0.86</v>
      </c>
      <c r="F31" s="485"/>
      <c r="G31" s="484">
        <v>0.88</v>
      </c>
      <c r="H31" s="483"/>
      <c r="I31" s="484">
        <v>0.95</v>
      </c>
      <c r="J31" s="483"/>
      <c r="K31" s="486">
        <v>3.52</v>
      </c>
      <c r="L31" s="476"/>
      <c r="M31" s="482">
        <v>0.87</v>
      </c>
      <c r="N31" s="487"/>
      <c r="O31" s="487">
        <v>0.9</v>
      </c>
      <c r="P31" s="487"/>
      <c r="Q31" s="487">
        <v>0.89</v>
      </c>
      <c r="R31" s="487"/>
      <c r="S31" s="487">
        <v>0.78</v>
      </c>
      <c r="T31" s="487"/>
      <c r="U31" s="486">
        <v>3.43</v>
      </c>
    </row>
    <row r="32" spans="1:21" ht="12.4" customHeight="1" thickTop="1" thickBot="1" x14ac:dyDescent="0.25">
      <c r="A32" s="299"/>
      <c r="B32" s="299"/>
      <c r="C32" s="488"/>
      <c r="D32" s="431"/>
      <c r="E32" s="431"/>
      <c r="F32" s="431"/>
      <c r="G32" s="431"/>
      <c r="H32" s="431"/>
      <c r="I32" s="431"/>
      <c r="J32" s="431"/>
      <c r="K32" s="489"/>
      <c r="L32" s="490"/>
      <c r="M32" s="488"/>
      <c r="N32" s="431"/>
      <c r="O32" s="431"/>
      <c r="P32" s="431"/>
      <c r="Q32" s="431"/>
      <c r="R32" s="431"/>
      <c r="S32" s="431"/>
      <c r="T32" s="431"/>
      <c r="U32" s="489"/>
    </row>
    <row r="33" spans="1:21" ht="12.4" customHeight="1" x14ac:dyDescent="0.2">
      <c r="A33" s="299"/>
      <c r="B33" s="299"/>
      <c r="C33" s="369"/>
      <c r="D33" s="369"/>
      <c r="E33" s="369"/>
      <c r="F33" s="369"/>
      <c r="G33" s="369"/>
      <c r="H33" s="369"/>
      <c r="I33" s="369"/>
      <c r="J33" s="369"/>
      <c r="K33" s="369"/>
      <c r="L33" s="299"/>
      <c r="M33" s="369"/>
      <c r="N33" s="369"/>
      <c r="O33" s="369"/>
      <c r="P33" s="369"/>
      <c r="Q33" s="369"/>
      <c r="R33" s="369"/>
      <c r="S33" s="369"/>
      <c r="T33" s="369"/>
      <c r="U33" s="370"/>
    </row>
    <row r="34" spans="1:21" ht="121.15" customHeight="1" x14ac:dyDescent="0.2">
      <c r="A34" s="299"/>
      <c r="B34" s="388" t="s">
        <v>57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6"/>
    </row>
    <row r="35" spans="1:21" ht="18.75" customHeight="1" x14ac:dyDescent="0.2">
      <c r="A35" s="299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311"/>
    </row>
    <row r="36" spans="1:21" ht="12.4" customHeight="1" x14ac:dyDescent="0.2">
      <c r="A36" s="299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311"/>
    </row>
    <row r="37" spans="1:21" ht="12.4" customHeight="1" x14ac:dyDescent="0.2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311"/>
    </row>
    <row r="38" spans="1:21" ht="12.4" customHeight="1" x14ac:dyDescent="0.2">
      <c r="A38" s="491"/>
      <c r="B38" s="492" t="s">
        <v>32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311"/>
    </row>
    <row r="39" spans="1:21" ht="12.4" customHeight="1" x14ac:dyDescent="0.2">
      <c r="A39" s="299"/>
      <c r="B39" s="491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311"/>
    </row>
    <row r="40" spans="1:21" ht="12.4" customHeight="1" x14ac:dyDescent="0.2">
      <c r="A40" s="299"/>
      <c r="B40" s="493" t="s">
        <v>56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311"/>
    </row>
    <row r="41" spans="1:21" ht="12.4" customHeight="1" x14ac:dyDescent="0.2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311"/>
    </row>
    <row r="42" spans="1:21" ht="18.75" customHeight="1" x14ac:dyDescent="0.2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311"/>
    </row>
    <row r="43" spans="1:21" ht="18.75" customHeight="1" x14ac:dyDescent="0.2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311"/>
    </row>
    <row r="44" spans="1:21" ht="18.75" customHeight="1" x14ac:dyDescent="0.2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311"/>
    </row>
    <row r="45" spans="1:21" ht="18.75" customHeight="1" x14ac:dyDescent="0.2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311"/>
    </row>
    <row r="46" spans="1:21" ht="18.75" customHeight="1" x14ac:dyDescent="0.2">
      <c r="A46" s="299"/>
      <c r="B46" s="494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311"/>
    </row>
    <row r="47" spans="1:21" ht="18.75" customHeight="1" x14ac:dyDescent="0.2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311"/>
    </row>
    <row r="48" spans="1:21" ht="18.75" customHeight="1" x14ac:dyDescent="0.2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311"/>
    </row>
    <row r="49" spans="1:21" ht="18.75" customHeight="1" x14ac:dyDescent="0.2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311"/>
    </row>
    <row r="50" spans="1:21" ht="18.75" customHeight="1" x14ac:dyDescent="0.2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311"/>
    </row>
    <row r="51" spans="1:21" ht="18.75" customHeight="1" x14ac:dyDescent="0.2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311"/>
    </row>
    <row r="52" spans="1:21" ht="18.75" customHeight="1" x14ac:dyDescent="0.2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311"/>
    </row>
    <row r="53" spans="1:21" ht="18.75" customHeight="1" x14ac:dyDescent="0.2">
      <c r="A53" s="299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311"/>
    </row>
    <row r="54" spans="1:21" ht="18.75" customHeight="1" x14ac:dyDescent="0.2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311"/>
    </row>
    <row r="55" spans="1:21" ht="18.75" customHeight="1" x14ac:dyDescent="0.2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311"/>
    </row>
    <row r="56" spans="1:21" ht="18.75" customHeight="1" x14ac:dyDescent="0.2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311"/>
    </row>
    <row r="57" spans="1:21" ht="18.75" customHeight="1" x14ac:dyDescent="0.2">
      <c r="A57" s="299"/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311"/>
    </row>
    <row r="58" spans="1:21" ht="18.75" customHeight="1" x14ac:dyDescent="0.2">
      <c r="A58" s="299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311"/>
    </row>
    <row r="59" spans="1:21" ht="18.75" customHeight="1" x14ac:dyDescent="0.2">
      <c r="A59" s="299"/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311"/>
    </row>
    <row r="60" spans="1:21" ht="18.75" customHeight="1" x14ac:dyDescent="0.2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311"/>
    </row>
    <row r="61" spans="1:21" ht="18.75" customHeight="1" x14ac:dyDescent="0.2">
      <c r="A61" s="299"/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311"/>
    </row>
    <row r="62" spans="1:21" ht="18.75" customHeight="1" x14ac:dyDescent="0.2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311"/>
    </row>
    <row r="63" spans="1:21" ht="18.75" customHeight="1" x14ac:dyDescent="0.2">
      <c r="A63" s="299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311"/>
    </row>
    <row r="64" spans="1:21" ht="18.75" customHeight="1" x14ac:dyDescent="0.2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311"/>
    </row>
    <row r="65" spans="1:21" ht="18.75" customHeight="1" x14ac:dyDescent="0.2">
      <c r="A65" s="299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311"/>
    </row>
    <row r="66" spans="1:21" ht="18.75" customHeight="1" x14ac:dyDescent="0.2">
      <c r="A66" s="299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311"/>
    </row>
    <row r="67" spans="1:21" ht="18.75" customHeight="1" x14ac:dyDescent="0.2">
      <c r="A67" s="299"/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311"/>
    </row>
    <row r="68" spans="1:21" ht="18.75" customHeight="1" x14ac:dyDescent="0.2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311"/>
    </row>
    <row r="69" spans="1:21" ht="18.75" customHeight="1" x14ac:dyDescent="0.2">
      <c r="A69" s="299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311"/>
    </row>
    <row r="70" spans="1:21" ht="18.75" customHeight="1" x14ac:dyDescent="0.2">
      <c r="A70" s="299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311"/>
    </row>
    <row r="71" spans="1:21" ht="18.75" customHeight="1" x14ac:dyDescent="0.2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311"/>
    </row>
    <row r="72" spans="1:21" ht="18.75" customHeight="1" x14ac:dyDescent="0.2">
      <c r="A72" s="299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311"/>
    </row>
    <row r="73" spans="1:21" ht="18.75" customHeight="1" x14ac:dyDescent="0.2">
      <c r="A73" s="299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311"/>
    </row>
    <row r="74" spans="1:21" ht="18.75" customHeight="1" x14ac:dyDescent="0.2">
      <c r="A74" s="299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311"/>
    </row>
    <row r="75" spans="1:21" ht="18.75" customHeight="1" x14ac:dyDescent="0.2">
      <c r="A75" s="299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311"/>
    </row>
    <row r="76" spans="1:21" ht="18.75" customHeight="1" x14ac:dyDescent="0.2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311"/>
    </row>
    <row r="77" spans="1:21" ht="18.75" customHeight="1" x14ac:dyDescent="0.2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311"/>
    </row>
    <row r="78" spans="1:21" ht="18.75" customHeight="1" x14ac:dyDescent="0.2">
      <c r="A78" s="299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311"/>
    </row>
    <row r="79" spans="1:21" ht="18.75" customHeight="1" x14ac:dyDescent="0.2">
      <c r="A79" s="299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311"/>
    </row>
    <row r="80" spans="1:21" ht="18.75" customHeight="1" x14ac:dyDescent="0.2">
      <c r="A80" s="299"/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311"/>
    </row>
    <row r="81" spans="1:21" ht="18.75" customHeight="1" x14ac:dyDescent="0.2">
      <c r="A81" s="299"/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311"/>
    </row>
    <row r="82" spans="1:21" ht="18.75" customHeight="1" x14ac:dyDescent="0.2">
      <c r="A82" s="299"/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311"/>
    </row>
    <row r="83" spans="1:21" ht="18.75" customHeight="1" x14ac:dyDescent="0.2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311"/>
    </row>
    <row r="84" spans="1:21" ht="18.75" customHeight="1" x14ac:dyDescent="0.2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311"/>
    </row>
    <row r="85" spans="1:21" ht="18.75" customHeight="1" x14ac:dyDescent="0.2">
      <c r="A85" s="299"/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311"/>
    </row>
    <row r="86" spans="1:21" ht="18.75" customHeight="1" x14ac:dyDescent="0.2">
      <c r="A86" s="29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311"/>
    </row>
    <row r="87" spans="1:21" ht="18.75" customHeight="1" x14ac:dyDescent="0.2">
      <c r="A87" s="299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311"/>
    </row>
    <row r="88" spans="1:21" ht="18.75" customHeight="1" x14ac:dyDescent="0.2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311"/>
    </row>
    <row r="89" spans="1:21" ht="18.75" customHeight="1" x14ac:dyDescent="0.2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311"/>
    </row>
    <row r="90" spans="1:21" ht="18.75" customHeight="1" x14ac:dyDescent="0.2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311"/>
    </row>
    <row r="91" spans="1:21" ht="18.75" customHeight="1" x14ac:dyDescent="0.2">
      <c r="A91" s="299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311"/>
    </row>
    <row r="92" spans="1:21" ht="18.75" customHeight="1" x14ac:dyDescent="0.2">
      <c r="A92" s="299"/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311"/>
    </row>
    <row r="93" spans="1:21" ht="18.75" customHeight="1" x14ac:dyDescent="0.2">
      <c r="A93" s="299"/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311"/>
    </row>
    <row r="94" spans="1:21" ht="18.75" customHeight="1" x14ac:dyDescent="0.2">
      <c r="A94" s="299"/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311"/>
    </row>
    <row r="95" spans="1:21" ht="18.75" customHeight="1" x14ac:dyDescent="0.2">
      <c r="A95" s="299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311"/>
    </row>
    <row r="96" spans="1:21" ht="18.75" customHeight="1" x14ac:dyDescent="0.2">
      <c r="A96" s="299"/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311"/>
    </row>
    <row r="97" spans="1:21" ht="18.75" customHeight="1" x14ac:dyDescent="0.2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311"/>
    </row>
    <row r="98" spans="1:21" ht="18.75" customHeight="1" x14ac:dyDescent="0.2">
      <c r="A98" s="299"/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311"/>
    </row>
    <row r="99" spans="1:21" ht="18.75" customHeight="1" x14ac:dyDescent="0.2">
      <c r="A99" s="299"/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311"/>
    </row>
    <row r="100" spans="1:21" ht="18.75" customHeight="1" x14ac:dyDescent="0.2">
      <c r="A100" s="299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311"/>
    </row>
    <row r="101" spans="1:21" ht="18.75" customHeight="1" x14ac:dyDescent="0.2">
      <c r="A101" s="299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311"/>
    </row>
    <row r="102" spans="1:21" ht="18.75" customHeight="1" x14ac:dyDescent="0.2">
      <c r="A102" s="299"/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311"/>
    </row>
    <row r="103" spans="1:21" ht="18.75" customHeight="1" x14ac:dyDescent="0.2">
      <c r="A103" s="373"/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68"/>
    </row>
  </sheetData>
  <mergeCells count="6">
    <mergeCell ref="B34:U34"/>
    <mergeCell ref="A2:U2"/>
    <mergeCell ref="A3:U3"/>
    <mergeCell ref="B6:C6"/>
    <mergeCell ref="C13:K13"/>
    <mergeCell ref="M13:U13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workbookViewId="0"/>
  </sheetViews>
  <sheetFormatPr defaultColWidth="21.5" defaultRowHeight="12.75" x14ac:dyDescent="0.2"/>
  <cols>
    <col min="1" max="1" width="21.5" style="302"/>
    <col min="2" max="2" width="22.5" style="302" customWidth="1"/>
    <col min="3" max="3" width="11.1640625" style="302" customWidth="1"/>
    <col min="4" max="4" width="11.33203125" style="302" customWidth="1"/>
    <col min="5" max="5" width="12.1640625" style="302" customWidth="1"/>
    <col min="6" max="6" width="3.1640625" style="302" customWidth="1"/>
    <col min="7" max="7" width="11.1640625" style="302" customWidth="1"/>
    <col min="8" max="8" width="11.33203125" style="302" customWidth="1"/>
    <col min="9" max="9" width="12.1640625" style="302" customWidth="1"/>
    <col min="10" max="10" width="3.1640625" style="302" customWidth="1"/>
    <col min="11" max="12" width="11.1640625" style="302" customWidth="1"/>
    <col min="13" max="13" width="12.1640625" style="302" customWidth="1"/>
    <col min="14" max="14" width="3.1640625" style="302" customWidth="1"/>
    <col min="15" max="16" width="11.1640625" style="302" customWidth="1"/>
    <col min="17" max="17" width="12.1640625" style="302" customWidth="1"/>
    <col min="18" max="18" width="3.1640625" style="302" customWidth="1"/>
    <col min="19" max="21" width="11.1640625" style="302" customWidth="1"/>
    <col min="22" max="16384" width="21.5" style="302"/>
  </cols>
  <sheetData>
    <row r="1" spans="1:21" ht="12.4" customHeight="1" x14ac:dyDescent="0.25">
      <c r="A1" s="299"/>
      <c r="B1" s="299"/>
      <c r="C1" s="299"/>
      <c r="D1" s="299"/>
      <c r="E1" s="299"/>
      <c r="F1" s="299"/>
      <c r="G1" s="398"/>
      <c r="H1" s="399"/>
      <c r="I1" s="399"/>
      <c r="J1" s="399"/>
      <c r="K1" s="399"/>
      <c r="L1" s="399"/>
      <c r="M1" s="299"/>
      <c r="N1" s="299"/>
      <c r="O1" s="299"/>
      <c r="P1" s="299"/>
      <c r="Q1" s="299"/>
      <c r="R1" s="299"/>
      <c r="S1" s="299"/>
      <c r="T1" s="299"/>
      <c r="U1" s="301" t="s">
        <v>0</v>
      </c>
    </row>
    <row r="2" spans="1:21" ht="18.75" customHeight="1" x14ac:dyDescent="0.25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6"/>
    </row>
    <row r="3" spans="1:21" ht="18.75" customHeight="1" x14ac:dyDescent="0.25">
      <c r="A3" s="303" t="s">
        <v>118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6"/>
    </row>
    <row r="4" spans="1:21" ht="18.75" customHeight="1" x14ac:dyDescent="0.25">
      <c r="A4" s="307">
        <v>2016000000</v>
      </c>
      <c r="B4" s="304"/>
      <c r="C4" s="304"/>
      <c r="D4" s="304"/>
      <c r="E4" s="304"/>
      <c r="F4" s="304"/>
      <c r="G4" s="304"/>
      <c r="H4" s="308"/>
      <c r="I4" s="400" t="s">
        <v>47</v>
      </c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6"/>
    </row>
    <row r="5" spans="1:21" ht="12.4" customHeight="1" x14ac:dyDescent="0.2">
      <c r="A5" s="310" t="s">
        <v>3</v>
      </c>
      <c r="B5" s="401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311"/>
    </row>
    <row r="6" spans="1:21" ht="12.4" customHeight="1" x14ac:dyDescent="0.2">
      <c r="A6" s="313" t="s">
        <v>4</v>
      </c>
      <c r="B6" s="402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311"/>
    </row>
    <row r="7" spans="1:21" ht="12.4" customHeight="1" x14ac:dyDescent="0.2">
      <c r="A7" s="313" t="s">
        <v>5</v>
      </c>
      <c r="B7" s="314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311"/>
    </row>
    <row r="8" spans="1:21" ht="12.4" customHeight="1" x14ac:dyDescent="0.2">
      <c r="A8" s="313" t="s">
        <v>6</v>
      </c>
      <c r="B8" s="380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311"/>
    </row>
    <row r="9" spans="1:21" ht="12.4" customHeight="1" x14ac:dyDescent="0.2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311"/>
    </row>
    <row r="10" spans="1:21" ht="12.4" customHeight="1" x14ac:dyDescent="0.2">
      <c r="A10" s="317" t="s">
        <v>117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311"/>
    </row>
    <row r="11" spans="1:21" ht="12.4" customHeight="1" x14ac:dyDescent="0.2">
      <c r="A11" s="319" t="s">
        <v>116</v>
      </c>
      <c r="B11" s="299"/>
      <c r="C11" s="321" t="s">
        <v>8</v>
      </c>
      <c r="D11" s="321" t="s">
        <v>8</v>
      </c>
      <c r="E11" s="321" t="s">
        <v>8</v>
      </c>
      <c r="F11" s="322"/>
      <c r="G11" s="321" t="s">
        <v>10</v>
      </c>
      <c r="H11" s="321" t="s">
        <v>10</v>
      </c>
      <c r="I11" s="321" t="s">
        <v>10</v>
      </c>
      <c r="J11" s="322"/>
      <c r="K11" s="321" t="s">
        <v>11</v>
      </c>
      <c r="L11" s="321" t="s">
        <v>11</v>
      </c>
      <c r="M11" s="321" t="s">
        <v>11</v>
      </c>
      <c r="N11" s="322"/>
      <c r="O11" s="321" t="s">
        <v>12</v>
      </c>
      <c r="P11" s="321" t="s">
        <v>12</v>
      </c>
      <c r="Q11" s="321" t="s">
        <v>12</v>
      </c>
      <c r="R11" s="322"/>
      <c r="S11" s="322">
        <v>2016</v>
      </c>
      <c r="T11" s="322">
        <v>2016</v>
      </c>
      <c r="U11" s="323">
        <v>2016</v>
      </c>
    </row>
    <row r="12" spans="1:21" ht="12.4" customHeight="1" x14ac:dyDescent="0.2">
      <c r="A12" s="299"/>
      <c r="B12" s="299"/>
      <c r="C12" s="324" t="s">
        <v>115</v>
      </c>
      <c r="D12" s="324" t="s">
        <v>114</v>
      </c>
      <c r="E12" s="324" t="s">
        <v>65</v>
      </c>
      <c r="F12" s="325"/>
      <c r="G12" s="324" t="s">
        <v>115</v>
      </c>
      <c r="H12" s="324" t="s">
        <v>114</v>
      </c>
      <c r="I12" s="324" t="s">
        <v>65</v>
      </c>
      <c r="J12" s="325"/>
      <c r="K12" s="324" t="s">
        <v>115</v>
      </c>
      <c r="L12" s="324" t="s">
        <v>114</v>
      </c>
      <c r="M12" s="324" t="s">
        <v>65</v>
      </c>
      <c r="N12" s="325"/>
      <c r="O12" s="324" t="s">
        <v>115</v>
      </c>
      <c r="P12" s="324" t="s">
        <v>114</v>
      </c>
      <c r="Q12" s="324" t="s">
        <v>65</v>
      </c>
      <c r="R12" s="325"/>
      <c r="S12" s="324" t="s">
        <v>115</v>
      </c>
      <c r="T12" s="324" t="s">
        <v>114</v>
      </c>
      <c r="U12" s="326" t="s">
        <v>65</v>
      </c>
    </row>
    <row r="13" spans="1:21" ht="12.4" customHeight="1" x14ac:dyDescent="0.2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341"/>
      <c r="L13" s="341"/>
      <c r="M13" s="341"/>
      <c r="N13" s="299"/>
      <c r="O13" s="299"/>
      <c r="P13" s="299"/>
      <c r="Q13" s="299"/>
      <c r="R13" s="299"/>
      <c r="S13" s="299"/>
      <c r="T13" s="299"/>
      <c r="U13" s="311"/>
    </row>
    <row r="14" spans="1:21" ht="12.4" customHeight="1" x14ac:dyDescent="0.2">
      <c r="A14" s="373"/>
      <c r="B14" s="403" t="s">
        <v>113</v>
      </c>
      <c r="C14" s="329">
        <v>4900000</v>
      </c>
      <c r="D14" s="329">
        <v>15100000</v>
      </c>
      <c r="E14" s="329">
        <v>20000000</v>
      </c>
      <c r="F14" s="404"/>
      <c r="G14" s="329">
        <v>4800000</v>
      </c>
      <c r="H14" s="329">
        <v>16300000</v>
      </c>
      <c r="I14" s="329">
        <v>21100000</v>
      </c>
      <c r="J14" s="404"/>
      <c r="K14" s="342">
        <v>5200000</v>
      </c>
      <c r="L14" s="342">
        <v>17000000</v>
      </c>
      <c r="M14" s="342">
        <v>22200000</v>
      </c>
      <c r="N14" s="404"/>
      <c r="O14" s="342">
        <v>5300000</v>
      </c>
      <c r="P14" s="342">
        <v>13000000</v>
      </c>
      <c r="Q14" s="329">
        <v>18200000</v>
      </c>
      <c r="R14" s="404"/>
      <c r="S14" s="329">
        <v>20200000</v>
      </c>
      <c r="T14" s="329">
        <v>61400000</v>
      </c>
      <c r="U14" s="329">
        <v>81600000</v>
      </c>
    </row>
    <row r="15" spans="1:21" ht="12.4" customHeight="1" x14ac:dyDescent="0.2">
      <c r="A15" s="373"/>
      <c r="B15" s="403" t="s">
        <v>112</v>
      </c>
      <c r="C15" s="329">
        <v>324000000</v>
      </c>
      <c r="D15" s="329">
        <v>252700000</v>
      </c>
      <c r="E15" s="329">
        <v>576700000</v>
      </c>
      <c r="F15" s="404"/>
      <c r="G15" s="329">
        <v>383200000</v>
      </c>
      <c r="H15" s="329">
        <v>247300000</v>
      </c>
      <c r="I15" s="329">
        <v>630500000</v>
      </c>
      <c r="J15" s="404"/>
      <c r="K15" s="342">
        <v>348500000</v>
      </c>
      <c r="L15" s="342">
        <v>239700000</v>
      </c>
      <c r="M15" s="342">
        <v>588200000</v>
      </c>
      <c r="N15" s="404"/>
      <c r="O15" s="342">
        <v>413800000</v>
      </c>
      <c r="P15" s="342">
        <v>262500000</v>
      </c>
      <c r="Q15" s="329">
        <v>676300000</v>
      </c>
      <c r="R15" s="404"/>
      <c r="S15" s="329">
        <v>1469481000</v>
      </c>
      <c r="T15" s="329">
        <v>1002100000</v>
      </c>
      <c r="U15" s="329">
        <v>2471600000</v>
      </c>
    </row>
    <row r="16" spans="1:21" ht="12.4" customHeight="1" x14ac:dyDescent="0.2">
      <c r="A16" s="299"/>
      <c r="B16" s="327" t="s">
        <v>111</v>
      </c>
      <c r="C16" s="338">
        <v>109700000</v>
      </c>
      <c r="D16" s="338">
        <v>21800000</v>
      </c>
      <c r="E16" s="338">
        <v>131500000</v>
      </c>
      <c r="F16" s="336"/>
      <c r="G16" s="338">
        <v>116800000</v>
      </c>
      <c r="H16" s="338">
        <v>18300000</v>
      </c>
      <c r="I16" s="338">
        <v>135100000</v>
      </c>
      <c r="J16" s="336"/>
      <c r="K16" s="337">
        <v>112500000</v>
      </c>
      <c r="L16" s="337">
        <v>15200000</v>
      </c>
      <c r="M16" s="337">
        <v>127700000</v>
      </c>
      <c r="N16" s="336"/>
      <c r="O16" s="337">
        <v>126600000</v>
      </c>
      <c r="P16" s="337">
        <v>14300000</v>
      </c>
      <c r="Q16" s="338">
        <v>140900000</v>
      </c>
      <c r="R16" s="336"/>
      <c r="S16" s="338">
        <v>465600000</v>
      </c>
      <c r="T16" s="338">
        <v>69600000</v>
      </c>
      <c r="U16" s="338">
        <v>535200000</v>
      </c>
    </row>
    <row r="17" spans="1:21" ht="12.4" customHeight="1" x14ac:dyDescent="0.2">
      <c r="A17" s="373"/>
      <c r="B17" s="403" t="s">
        <v>110</v>
      </c>
      <c r="C17" s="329">
        <v>6100000</v>
      </c>
      <c r="D17" s="329">
        <v>11700000</v>
      </c>
      <c r="E17" s="329">
        <v>17800000</v>
      </c>
      <c r="F17" s="404"/>
      <c r="G17" s="329">
        <v>11300000</v>
      </c>
      <c r="H17" s="329">
        <v>14300000</v>
      </c>
      <c r="I17" s="329">
        <v>25600000</v>
      </c>
      <c r="J17" s="404"/>
      <c r="K17" s="342">
        <v>9200000</v>
      </c>
      <c r="L17" s="342">
        <v>11800000</v>
      </c>
      <c r="M17" s="342">
        <v>21000000</v>
      </c>
      <c r="N17" s="404"/>
      <c r="O17" s="342">
        <v>9500000</v>
      </c>
      <c r="P17" s="342">
        <v>12600000</v>
      </c>
      <c r="Q17" s="329">
        <v>22100000</v>
      </c>
      <c r="R17" s="404"/>
      <c r="S17" s="329">
        <v>36100000</v>
      </c>
      <c r="T17" s="329">
        <v>50400000</v>
      </c>
      <c r="U17" s="329">
        <v>86500000</v>
      </c>
    </row>
    <row r="18" spans="1:21" ht="12.4" customHeight="1" x14ac:dyDescent="0.2">
      <c r="A18" s="405"/>
      <c r="B18" s="406" t="s">
        <v>109</v>
      </c>
      <c r="C18" s="407">
        <v>0</v>
      </c>
      <c r="D18" s="407">
        <v>8200000</v>
      </c>
      <c r="E18" s="407">
        <v>8200000</v>
      </c>
      <c r="F18" s="408"/>
      <c r="G18" s="407">
        <v>0</v>
      </c>
      <c r="H18" s="407">
        <v>15000000</v>
      </c>
      <c r="I18" s="407">
        <v>15000000</v>
      </c>
      <c r="J18" s="408"/>
      <c r="K18" s="409">
        <v>0</v>
      </c>
      <c r="L18" s="409">
        <v>14400000</v>
      </c>
      <c r="M18" s="409">
        <v>14400000</v>
      </c>
      <c r="N18" s="408"/>
      <c r="O18" s="409">
        <v>100000</v>
      </c>
      <c r="P18" s="409">
        <v>12900000</v>
      </c>
      <c r="Q18" s="407">
        <v>13000000</v>
      </c>
      <c r="R18" s="408"/>
      <c r="S18" s="407">
        <v>100000</v>
      </c>
      <c r="T18" s="407">
        <v>50400000</v>
      </c>
      <c r="U18" s="407">
        <v>50500000</v>
      </c>
    </row>
    <row r="19" spans="1:21" ht="12.4" customHeight="1" x14ac:dyDescent="0.2">
      <c r="A19" s="406" t="s">
        <v>108</v>
      </c>
      <c r="B19" s="405"/>
      <c r="C19" s="354">
        <v>444700000</v>
      </c>
      <c r="D19" s="354">
        <v>309500000</v>
      </c>
      <c r="E19" s="354">
        <v>754200000</v>
      </c>
      <c r="F19" s="410"/>
      <c r="G19" s="354">
        <v>516100000</v>
      </c>
      <c r="H19" s="354">
        <v>311200000</v>
      </c>
      <c r="I19" s="354">
        <v>827300000</v>
      </c>
      <c r="J19" s="410"/>
      <c r="K19" s="353">
        <v>475500000</v>
      </c>
      <c r="L19" s="353">
        <v>298000000</v>
      </c>
      <c r="M19" s="353">
        <v>773500000</v>
      </c>
      <c r="N19" s="410"/>
      <c r="O19" s="356">
        <v>555100000</v>
      </c>
      <c r="P19" s="356">
        <v>315300000</v>
      </c>
      <c r="Q19" s="351">
        <v>870400000</v>
      </c>
      <c r="R19" s="410"/>
      <c r="S19" s="354">
        <v>1991400000</v>
      </c>
      <c r="T19" s="354">
        <v>1234000000</v>
      </c>
      <c r="U19" s="354">
        <v>3225400000</v>
      </c>
    </row>
    <row r="20" spans="1:21" ht="12.4" customHeight="1" x14ac:dyDescent="0.2">
      <c r="A20" s="299"/>
      <c r="B20" s="299"/>
      <c r="C20" s="329"/>
      <c r="D20" s="329"/>
      <c r="E20" s="329"/>
      <c r="F20" s="336"/>
      <c r="G20" s="329"/>
      <c r="H20" s="329"/>
      <c r="I20" s="329"/>
      <c r="J20" s="336"/>
      <c r="K20" s="397"/>
      <c r="L20" s="397"/>
      <c r="M20" s="397"/>
      <c r="N20" s="336"/>
      <c r="O20" s="397"/>
      <c r="P20" s="397"/>
      <c r="Q20" s="397"/>
      <c r="R20" s="336"/>
      <c r="S20" s="329"/>
      <c r="T20" s="329"/>
      <c r="U20" s="329"/>
    </row>
    <row r="21" spans="1:21" ht="12.4" customHeight="1" x14ac:dyDescent="0.2">
      <c r="A21" s="373"/>
      <c r="B21" s="403" t="s">
        <v>107</v>
      </c>
      <c r="C21" s="329">
        <v>35600000</v>
      </c>
      <c r="D21" s="329">
        <v>1400000</v>
      </c>
      <c r="E21" s="329">
        <v>37000000</v>
      </c>
      <c r="F21" s="404"/>
      <c r="G21" s="329">
        <v>27600000</v>
      </c>
      <c r="H21" s="329">
        <v>1700000</v>
      </c>
      <c r="I21" s="329">
        <v>29300000</v>
      </c>
      <c r="J21" s="404"/>
      <c r="K21" s="342">
        <v>37300000</v>
      </c>
      <c r="L21" s="342">
        <v>1700000</v>
      </c>
      <c r="M21" s="342">
        <v>39000000</v>
      </c>
      <c r="N21" s="404"/>
      <c r="O21" s="329">
        <v>38100000</v>
      </c>
      <c r="P21" s="342">
        <v>1900000</v>
      </c>
      <c r="Q21" s="329">
        <v>39900000</v>
      </c>
      <c r="R21" s="404"/>
      <c r="S21" s="329">
        <v>138600000</v>
      </c>
      <c r="T21" s="329">
        <v>6600000</v>
      </c>
      <c r="U21" s="329">
        <v>145200000</v>
      </c>
    </row>
    <row r="22" spans="1:21" ht="12.4" customHeight="1" x14ac:dyDescent="0.2">
      <c r="A22" s="373"/>
      <c r="B22" s="403" t="s">
        <v>106</v>
      </c>
      <c r="C22" s="411">
        <v>0</v>
      </c>
      <c r="D22" s="411">
        <v>10900000</v>
      </c>
      <c r="E22" s="411">
        <v>10900000</v>
      </c>
      <c r="F22" s="411"/>
      <c r="G22" s="411">
        <v>0</v>
      </c>
      <c r="H22" s="411">
        <v>16300000</v>
      </c>
      <c r="I22" s="411">
        <v>16300000</v>
      </c>
      <c r="J22" s="404"/>
      <c r="K22" s="329">
        <v>0</v>
      </c>
      <c r="L22" s="342">
        <v>19400000</v>
      </c>
      <c r="M22" s="329">
        <v>19400000</v>
      </c>
      <c r="N22" s="412"/>
      <c r="O22" s="329">
        <v>15800000</v>
      </c>
      <c r="P22" s="342">
        <v>23700000</v>
      </c>
      <c r="Q22" s="329">
        <v>39500000</v>
      </c>
      <c r="R22" s="404"/>
      <c r="S22" s="329">
        <v>15800000</v>
      </c>
      <c r="T22" s="329">
        <v>70300000</v>
      </c>
      <c r="U22" s="329">
        <v>86100000</v>
      </c>
    </row>
    <row r="23" spans="1:21" ht="12.4" customHeight="1" x14ac:dyDescent="0.2">
      <c r="A23" s="373"/>
      <c r="B23" s="403" t="s">
        <v>105</v>
      </c>
      <c r="C23" s="329">
        <v>2700000</v>
      </c>
      <c r="D23" s="329">
        <v>30700000</v>
      </c>
      <c r="E23" s="329">
        <v>33400000</v>
      </c>
      <c r="F23" s="404"/>
      <c r="G23" s="329">
        <v>5100000</v>
      </c>
      <c r="H23" s="329">
        <v>32700000</v>
      </c>
      <c r="I23" s="329">
        <v>37800000</v>
      </c>
      <c r="J23" s="404"/>
      <c r="K23" s="342">
        <v>2600000</v>
      </c>
      <c r="L23" s="342">
        <v>29000000</v>
      </c>
      <c r="M23" s="342">
        <v>31600000</v>
      </c>
      <c r="N23" s="404"/>
      <c r="O23" s="329">
        <v>40000000</v>
      </c>
      <c r="P23" s="342">
        <v>29600000</v>
      </c>
      <c r="Q23" s="329">
        <v>69600000</v>
      </c>
      <c r="R23" s="404"/>
      <c r="S23" s="329">
        <v>50400000</v>
      </c>
      <c r="T23" s="329">
        <v>122100000</v>
      </c>
      <c r="U23" s="329">
        <v>172400000</v>
      </c>
    </row>
    <row r="24" spans="1:21" ht="12.4" customHeight="1" x14ac:dyDescent="0.2">
      <c r="A24" s="405"/>
      <c r="B24" s="406" t="s">
        <v>104</v>
      </c>
      <c r="C24" s="363">
        <v>148100000</v>
      </c>
      <c r="D24" s="363">
        <v>170500000</v>
      </c>
      <c r="E24" s="363">
        <v>318600000</v>
      </c>
      <c r="F24" s="408"/>
      <c r="G24" s="363">
        <v>186400000</v>
      </c>
      <c r="H24" s="363">
        <v>181200000</v>
      </c>
      <c r="I24" s="363">
        <v>367600000</v>
      </c>
      <c r="J24" s="408"/>
      <c r="K24" s="413">
        <v>206700000</v>
      </c>
      <c r="L24" s="413">
        <v>184500000</v>
      </c>
      <c r="M24" s="413">
        <v>391200000</v>
      </c>
      <c r="N24" s="408"/>
      <c r="O24" s="363">
        <v>229300000</v>
      </c>
      <c r="P24" s="413">
        <v>193100000</v>
      </c>
      <c r="Q24" s="363">
        <v>422500000</v>
      </c>
      <c r="R24" s="408"/>
      <c r="S24" s="363">
        <v>770500000</v>
      </c>
      <c r="T24" s="363">
        <v>729400000</v>
      </c>
      <c r="U24" s="363">
        <v>1500000000</v>
      </c>
    </row>
    <row r="25" spans="1:21" ht="12.4" customHeight="1" x14ac:dyDescent="0.2">
      <c r="A25" s="405"/>
      <c r="B25" s="406" t="s">
        <v>103</v>
      </c>
      <c r="C25" s="363">
        <v>29100000</v>
      </c>
      <c r="D25" s="363">
        <v>1200000</v>
      </c>
      <c r="E25" s="363">
        <v>30300000</v>
      </c>
      <c r="F25" s="408"/>
      <c r="G25" s="363">
        <v>29200000</v>
      </c>
      <c r="H25" s="363">
        <v>1400000</v>
      </c>
      <c r="I25" s="363">
        <v>30600000</v>
      </c>
      <c r="J25" s="408"/>
      <c r="K25" s="413">
        <v>44100000</v>
      </c>
      <c r="L25" s="413">
        <v>1700000</v>
      </c>
      <c r="M25" s="413">
        <v>45800000</v>
      </c>
      <c r="N25" s="408"/>
      <c r="O25" s="363">
        <v>25200000</v>
      </c>
      <c r="P25" s="413">
        <v>1100000</v>
      </c>
      <c r="Q25" s="363">
        <v>26300000</v>
      </c>
      <c r="R25" s="408"/>
      <c r="S25" s="363">
        <v>127700000</v>
      </c>
      <c r="T25" s="363">
        <v>5300000</v>
      </c>
      <c r="U25" s="363">
        <v>133000000</v>
      </c>
    </row>
    <row r="26" spans="1:21" ht="12.4" customHeight="1" x14ac:dyDescent="0.2">
      <c r="A26" s="373"/>
      <c r="B26" s="403" t="s">
        <v>102</v>
      </c>
      <c r="C26" s="329">
        <v>361600000</v>
      </c>
      <c r="D26" s="329">
        <v>244700000</v>
      </c>
      <c r="E26" s="329">
        <v>606300000</v>
      </c>
      <c r="F26" s="404"/>
      <c r="G26" s="329">
        <v>420000000</v>
      </c>
      <c r="H26" s="329">
        <v>281900000</v>
      </c>
      <c r="I26" s="329">
        <v>701900000</v>
      </c>
      <c r="J26" s="404"/>
      <c r="K26" s="342">
        <v>378800000</v>
      </c>
      <c r="L26" s="342">
        <v>262000000</v>
      </c>
      <c r="M26" s="342">
        <v>640800000</v>
      </c>
      <c r="N26" s="404"/>
      <c r="O26" s="329">
        <v>524800000</v>
      </c>
      <c r="P26" s="342">
        <v>295000000</v>
      </c>
      <c r="Q26" s="329">
        <v>819800000</v>
      </c>
      <c r="R26" s="404"/>
      <c r="S26" s="329">
        <v>1685200000</v>
      </c>
      <c r="T26" s="329">
        <v>1083600000</v>
      </c>
      <c r="U26" s="329">
        <v>2768800000</v>
      </c>
    </row>
    <row r="27" spans="1:21" ht="12.4" customHeight="1" x14ac:dyDescent="0.2">
      <c r="A27" s="405"/>
      <c r="B27" s="406" t="s">
        <v>101</v>
      </c>
      <c r="C27" s="363">
        <v>25200000</v>
      </c>
      <c r="D27" s="363">
        <v>40400000</v>
      </c>
      <c r="E27" s="363">
        <v>65600000</v>
      </c>
      <c r="F27" s="408"/>
      <c r="G27" s="363">
        <v>27300000</v>
      </c>
      <c r="H27" s="363">
        <v>45400000</v>
      </c>
      <c r="I27" s="363">
        <v>72700000</v>
      </c>
      <c r="J27" s="408"/>
      <c r="K27" s="363">
        <v>30500000</v>
      </c>
      <c r="L27" s="413">
        <v>42200000</v>
      </c>
      <c r="M27" s="413">
        <v>72700000</v>
      </c>
      <c r="N27" s="408"/>
      <c r="O27" s="363">
        <v>50000000</v>
      </c>
      <c r="P27" s="413">
        <v>43500000</v>
      </c>
      <c r="Q27" s="363">
        <v>93400000</v>
      </c>
      <c r="R27" s="408"/>
      <c r="S27" s="363">
        <v>132900000</v>
      </c>
      <c r="T27" s="363">
        <v>171500000</v>
      </c>
      <c r="U27" s="363">
        <v>304500000</v>
      </c>
    </row>
    <row r="28" spans="1:21" ht="12.4" customHeight="1" x14ac:dyDescent="0.2">
      <c r="A28" s="369"/>
      <c r="B28" s="414" t="s">
        <v>100</v>
      </c>
      <c r="C28" s="415">
        <v>240100000</v>
      </c>
      <c r="D28" s="415">
        <v>116300000</v>
      </c>
      <c r="E28" s="415">
        <v>356400000</v>
      </c>
      <c r="F28" s="416"/>
      <c r="G28" s="415">
        <v>204300000</v>
      </c>
      <c r="H28" s="415">
        <v>128000000</v>
      </c>
      <c r="I28" s="415">
        <v>332300000</v>
      </c>
      <c r="J28" s="416"/>
      <c r="K28" s="417">
        <v>195600000</v>
      </c>
      <c r="L28" s="417">
        <v>126400000</v>
      </c>
      <c r="M28" s="417">
        <v>322000000</v>
      </c>
      <c r="N28" s="416"/>
      <c r="O28" s="415">
        <v>221800000</v>
      </c>
      <c r="P28" s="417">
        <v>133500000</v>
      </c>
      <c r="Q28" s="415">
        <v>355300000</v>
      </c>
      <c r="R28" s="416"/>
      <c r="S28" s="415">
        <v>861800000</v>
      </c>
      <c r="T28" s="415">
        <v>504100000</v>
      </c>
      <c r="U28" s="415">
        <v>1365900000</v>
      </c>
    </row>
    <row r="29" spans="1:21" ht="14.25" x14ac:dyDescent="0.2">
      <c r="A29" s="373"/>
      <c r="B29" s="403" t="s">
        <v>99</v>
      </c>
      <c r="C29" s="329">
        <v>29700000</v>
      </c>
      <c r="D29" s="329">
        <v>8500000</v>
      </c>
      <c r="E29" s="329">
        <v>38200000</v>
      </c>
      <c r="F29" s="341"/>
      <c r="G29" s="329">
        <v>26000000</v>
      </c>
      <c r="H29" s="329">
        <v>14100000</v>
      </c>
      <c r="I29" s="329">
        <v>40100000</v>
      </c>
      <c r="J29" s="404"/>
      <c r="K29" s="342">
        <v>32900000</v>
      </c>
      <c r="L29" s="342">
        <v>14600000</v>
      </c>
      <c r="M29" s="329">
        <v>47500000</v>
      </c>
      <c r="N29" s="412"/>
      <c r="O29" s="329">
        <v>55800000</v>
      </c>
      <c r="P29" s="342">
        <v>20400000</v>
      </c>
      <c r="Q29" s="329">
        <v>76100000</v>
      </c>
      <c r="R29" s="404"/>
      <c r="S29" s="329">
        <v>144500000</v>
      </c>
      <c r="T29" s="329">
        <v>57400000</v>
      </c>
      <c r="U29" s="329">
        <v>201900000</v>
      </c>
    </row>
    <row r="30" spans="1:21" ht="14.25" x14ac:dyDescent="0.2">
      <c r="A30" s="369"/>
      <c r="B30" s="414" t="s">
        <v>98</v>
      </c>
      <c r="C30" s="415">
        <v>38300000</v>
      </c>
      <c r="D30" s="415">
        <v>56100000</v>
      </c>
      <c r="E30" s="415">
        <v>94400000</v>
      </c>
      <c r="F30" s="416"/>
      <c r="G30" s="415">
        <v>48600000</v>
      </c>
      <c r="H30" s="415">
        <v>72400000</v>
      </c>
      <c r="I30" s="415">
        <v>121000000</v>
      </c>
      <c r="J30" s="416"/>
      <c r="K30" s="417">
        <v>47900000</v>
      </c>
      <c r="L30" s="417">
        <v>67500000</v>
      </c>
      <c r="M30" s="415">
        <v>115400000</v>
      </c>
      <c r="N30" s="416"/>
      <c r="O30" s="415">
        <v>31000000</v>
      </c>
      <c r="P30" s="417">
        <v>74800000</v>
      </c>
      <c r="Q30" s="415">
        <v>105800000</v>
      </c>
      <c r="R30" s="416"/>
      <c r="S30" s="415">
        <v>165900000</v>
      </c>
      <c r="T30" s="415">
        <v>270700000</v>
      </c>
      <c r="U30" s="415">
        <v>436600000</v>
      </c>
    </row>
    <row r="31" spans="1:21" ht="12.4" customHeight="1" x14ac:dyDescent="0.2">
      <c r="A31" s="373"/>
      <c r="B31" s="403" t="s">
        <v>97</v>
      </c>
      <c r="C31" s="329">
        <v>119400000</v>
      </c>
      <c r="D31" s="329">
        <v>24200000</v>
      </c>
      <c r="E31" s="329">
        <v>143600000</v>
      </c>
      <c r="F31" s="404"/>
      <c r="G31" s="329">
        <v>161400000</v>
      </c>
      <c r="H31" s="329">
        <v>39900000</v>
      </c>
      <c r="I31" s="329">
        <v>201300000</v>
      </c>
      <c r="J31" s="404"/>
      <c r="K31" s="342">
        <v>188700000</v>
      </c>
      <c r="L31" s="342">
        <v>54900000</v>
      </c>
      <c r="M31" s="342">
        <v>243600000</v>
      </c>
      <c r="N31" s="404"/>
      <c r="O31" s="329">
        <v>268100000</v>
      </c>
      <c r="P31" s="342">
        <v>69000000</v>
      </c>
      <c r="Q31" s="329">
        <v>337000000</v>
      </c>
      <c r="R31" s="404"/>
      <c r="S31" s="329">
        <v>737600000</v>
      </c>
      <c r="T31" s="329">
        <v>187900000</v>
      </c>
      <c r="U31" s="329">
        <v>925500000</v>
      </c>
    </row>
    <row r="32" spans="1:21" ht="12.4" customHeight="1" x14ac:dyDescent="0.2">
      <c r="A32" s="405"/>
      <c r="B32" s="406" t="s">
        <v>96</v>
      </c>
      <c r="C32" s="407">
        <v>100000</v>
      </c>
      <c r="D32" s="407">
        <v>21800000</v>
      </c>
      <c r="E32" s="407">
        <v>21900000</v>
      </c>
      <c r="F32" s="418"/>
      <c r="G32" s="407">
        <v>900000</v>
      </c>
      <c r="H32" s="407">
        <v>6600000</v>
      </c>
      <c r="I32" s="407">
        <v>7500000</v>
      </c>
      <c r="J32" s="408"/>
      <c r="K32" s="407">
        <v>100000</v>
      </c>
      <c r="L32" s="409">
        <v>6700000</v>
      </c>
      <c r="M32" s="407">
        <v>6800000</v>
      </c>
      <c r="N32" s="419"/>
      <c r="O32" s="407">
        <v>0</v>
      </c>
      <c r="P32" s="409">
        <v>6600000</v>
      </c>
      <c r="Q32" s="407">
        <v>6600000</v>
      </c>
      <c r="R32" s="408"/>
      <c r="S32" s="407">
        <v>1100000</v>
      </c>
      <c r="T32" s="407">
        <v>41700000</v>
      </c>
      <c r="U32" s="407">
        <v>42800000</v>
      </c>
    </row>
    <row r="33" spans="1:21" ht="12.4" customHeight="1" x14ac:dyDescent="0.2">
      <c r="A33" s="406" t="s">
        <v>95</v>
      </c>
      <c r="B33" s="405"/>
      <c r="C33" s="354">
        <v>1029900000</v>
      </c>
      <c r="D33" s="354">
        <v>726800000</v>
      </c>
      <c r="E33" s="354">
        <v>1756700000</v>
      </c>
      <c r="F33" s="410"/>
      <c r="G33" s="354">
        <v>1136800000</v>
      </c>
      <c r="H33" s="354">
        <v>821600000</v>
      </c>
      <c r="I33" s="354">
        <v>1958400000</v>
      </c>
      <c r="J33" s="410"/>
      <c r="K33" s="353">
        <v>1165300000</v>
      </c>
      <c r="L33" s="353">
        <v>810500000</v>
      </c>
      <c r="M33" s="353">
        <v>1975800000</v>
      </c>
      <c r="N33" s="410"/>
      <c r="O33" s="354">
        <v>1499900000</v>
      </c>
      <c r="P33" s="353">
        <v>892000000</v>
      </c>
      <c r="Q33" s="354">
        <v>2391900000</v>
      </c>
      <c r="R33" s="410"/>
      <c r="S33" s="354">
        <v>4831900000</v>
      </c>
      <c r="T33" s="354">
        <v>3250900000</v>
      </c>
      <c r="U33" s="354">
        <v>8082800000</v>
      </c>
    </row>
    <row r="34" spans="1:21" ht="12.4" customHeight="1" x14ac:dyDescent="0.2">
      <c r="A34" s="299"/>
      <c r="B34" s="299"/>
      <c r="C34" s="329"/>
      <c r="D34" s="329"/>
      <c r="E34" s="329"/>
      <c r="F34" s="336"/>
      <c r="G34" s="329"/>
      <c r="H34" s="329"/>
      <c r="I34" s="329"/>
      <c r="J34" s="336"/>
      <c r="K34" s="397"/>
      <c r="L34" s="397"/>
      <c r="M34" s="397"/>
      <c r="N34" s="336"/>
      <c r="O34" s="397"/>
      <c r="P34" s="397"/>
      <c r="Q34" s="397"/>
      <c r="R34" s="336"/>
      <c r="S34" s="329"/>
      <c r="T34" s="329"/>
      <c r="U34" s="329"/>
    </row>
    <row r="35" spans="1:21" ht="12.4" customHeight="1" x14ac:dyDescent="0.2">
      <c r="A35" s="299"/>
      <c r="B35" s="327" t="s">
        <v>94</v>
      </c>
      <c r="C35" s="420">
        <v>0</v>
      </c>
      <c r="D35" s="420">
        <v>0</v>
      </c>
      <c r="E35" s="420">
        <v>0</v>
      </c>
      <c r="F35" s="336"/>
      <c r="G35" s="420">
        <v>19300000</v>
      </c>
      <c r="H35" s="420">
        <v>0</v>
      </c>
      <c r="I35" s="420">
        <v>19300000</v>
      </c>
      <c r="J35" s="336"/>
      <c r="K35" s="420">
        <v>32000000</v>
      </c>
      <c r="L35" s="420">
        <v>500000</v>
      </c>
      <c r="M35" s="420">
        <v>32500000</v>
      </c>
      <c r="N35" s="336"/>
      <c r="O35" s="420">
        <v>59500000</v>
      </c>
      <c r="P35" s="420">
        <v>1800000</v>
      </c>
      <c r="Q35" s="420">
        <v>61300000</v>
      </c>
      <c r="R35" s="336"/>
      <c r="S35" s="420">
        <v>110800000</v>
      </c>
      <c r="T35" s="420">
        <v>2300000</v>
      </c>
      <c r="U35" s="420">
        <v>113100000</v>
      </c>
    </row>
    <row r="36" spans="1:21" ht="12.4" customHeight="1" x14ac:dyDescent="0.2">
      <c r="A36" s="327" t="s">
        <v>93</v>
      </c>
      <c r="B36" s="299"/>
      <c r="C36" s="351">
        <v>0</v>
      </c>
      <c r="D36" s="351">
        <v>0</v>
      </c>
      <c r="E36" s="351">
        <v>0</v>
      </c>
      <c r="F36" s="336"/>
      <c r="G36" s="351">
        <v>19300000</v>
      </c>
      <c r="H36" s="351">
        <v>0</v>
      </c>
      <c r="I36" s="351">
        <v>19300000</v>
      </c>
      <c r="J36" s="336"/>
      <c r="K36" s="351">
        <v>32000000</v>
      </c>
      <c r="L36" s="351">
        <v>500000</v>
      </c>
      <c r="M36" s="351">
        <v>32500000</v>
      </c>
      <c r="N36" s="336"/>
      <c r="O36" s="351">
        <v>59500000</v>
      </c>
      <c r="P36" s="351">
        <v>1800000</v>
      </c>
      <c r="Q36" s="351">
        <v>61300000</v>
      </c>
      <c r="R36" s="334"/>
      <c r="S36" s="351">
        <v>110800000</v>
      </c>
      <c r="T36" s="351">
        <v>2300000</v>
      </c>
      <c r="U36" s="351">
        <v>113100000</v>
      </c>
    </row>
    <row r="37" spans="1:21" ht="12.4" customHeight="1" x14ac:dyDescent="0.2">
      <c r="A37" s="299"/>
      <c r="B37" s="299"/>
      <c r="C37" s="329"/>
      <c r="D37" s="329"/>
      <c r="E37" s="329"/>
      <c r="F37" s="336"/>
      <c r="G37" s="329"/>
      <c r="H37" s="329"/>
      <c r="I37" s="329"/>
      <c r="J37" s="336"/>
      <c r="K37" s="397"/>
      <c r="L37" s="397"/>
      <c r="M37" s="397"/>
      <c r="N37" s="336"/>
      <c r="O37" s="397"/>
      <c r="P37" s="397"/>
      <c r="Q37" s="397"/>
      <c r="R37" s="336"/>
      <c r="S37" s="329"/>
      <c r="T37" s="329"/>
      <c r="U37" s="329"/>
    </row>
    <row r="38" spans="1:21" ht="12.4" customHeight="1" x14ac:dyDescent="0.2">
      <c r="A38" s="373"/>
      <c r="B38" s="403" t="s">
        <v>92</v>
      </c>
      <c r="C38" s="329">
        <v>23300000</v>
      </c>
      <c r="D38" s="329">
        <v>175400000</v>
      </c>
      <c r="E38" s="329">
        <v>198700000</v>
      </c>
      <c r="F38" s="404"/>
      <c r="G38" s="329">
        <v>60500000</v>
      </c>
      <c r="H38" s="329">
        <v>176000000</v>
      </c>
      <c r="I38" s="329">
        <v>236500000</v>
      </c>
      <c r="J38" s="404"/>
      <c r="K38" s="329">
        <v>162300000</v>
      </c>
      <c r="L38" s="329">
        <v>151200000</v>
      </c>
      <c r="M38" s="329">
        <v>313500000</v>
      </c>
      <c r="N38" s="404"/>
      <c r="O38" s="329">
        <v>23200000</v>
      </c>
      <c r="P38" s="329">
        <v>158700000</v>
      </c>
      <c r="Q38" s="329">
        <v>181800000</v>
      </c>
      <c r="R38" s="404"/>
      <c r="S38" s="329">
        <v>269300000</v>
      </c>
      <c r="T38" s="329">
        <v>661200000</v>
      </c>
      <c r="U38" s="329">
        <v>930500000</v>
      </c>
    </row>
    <row r="39" spans="1:21" ht="12.4" customHeight="1" x14ac:dyDescent="0.2">
      <c r="A39" s="373"/>
      <c r="B39" s="403" t="s">
        <v>91</v>
      </c>
      <c r="C39" s="329">
        <v>17700000</v>
      </c>
      <c r="D39" s="329">
        <v>20700000</v>
      </c>
      <c r="E39" s="329">
        <v>38400000</v>
      </c>
      <c r="F39" s="404"/>
      <c r="G39" s="329">
        <v>17600000</v>
      </c>
      <c r="H39" s="329">
        <v>21200000</v>
      </c>
      <c r="I39" s="329">
        <v>38800000</v>
      </c>
      <c r="J39" s="404"/>
      <c r="K39" s="329">
        <v>17800000</v>
      </c>
      <c r="L39" s="329">
        <v>21600000</v>
      </c>
      <c r="M39" s="329">
        <v>39400000</v>
      </c>
      <c r="N39" s="404"/>
      <c r="O39" s="329">
        <v>45700000</v>
      </c>
      <c r="P39" s="329">
        <v>19200000</v>
      </c>
      <c r="Q39" s="329">
        <v>65000000</v>
      </c>
      <c r="R39" s="404"/>
      <c r="S39" s="329">
        <v>98900000</v>
      </c>
      <c r="T39" s="329">
        <v>82700000</v>
      </c>
      <c r="U39" s="329">
        <v>181600000</v>
      </c>
    </row>
    <row r="40" spans="1:21" ht="12.4" customHeight="1" x14ac:dyDescent="0.2">
      <c r="A40" s="369"/>
      <c r="B40" s="414" t="s">
        <v>90</v>
      </c>
      <c r="C40" s="415">
        <v>116600000</v>
      </c>
      <c r="D40" s="415">
        <v>71500000</v>
      </c>
      <c r="E40" s="415">
        <v>188100000</v>
      </c>
      <c r="F40" s="416"/>
      <c r="G40" s="415">
        <v>143500000</v>
      </c>
      <c r="H40" s="415">
        <v>81100000</v>
      </c>
      <c r="I40" s="415">
        <v>224600000</v>
      </c>
      <c r="J40" s="416"/>
      <c r="K40" s="415">
        <v>119500000</v>
      </c>
      <c r="L40" s="415">
        <v>79300000</v>
      </c>
      <c r="M40" s="415">
        <v>198800000</v>
      </c>
      <c r="N40" s="416"/>
      <c r="O40" s="415">
        <v>155300000</v>
      </c>
      <c r="P40" s="415">
        <v>87900000</v>
      </c>
      <c r="Q40" s="415">
        <v>243200000</v>
      </c>
      <c r="R40" s="416"/>
      <c r="S40" s="415">
        <v>534900000</v>
      </c>
      <c r="T40" s="415">
        <v>319800000</v>
      </c>
      <c r="U40" s="415">
        <v>854700000</v>
      </c>
    </row>
    <row r="41" spans="1:21" ht="12.4" customHeight="1" x14ac:dyDescent="0.2">
      <c r="A41" s="299"/>
      <c r="B41" s="327" t="s">
        <v>89</v>
      </c>
      <c r="C41" s="338">
        <v>37900000</v>
      </c>
      <c r="D41" s="338">
        <v>174900000</v>
      </c>
      <c r="E41" s="338">
        <v>212800000</v>
      </c>
      <c r="F41" s="336"/>
      <c r="G41" s="338">
        <v>14500000</v>
      </c>
      <c r="H41" s="338">
        <v>196200000</v>
      </c>
      <c r="I41" s="338">
        <v>210700000</v>
      </c>
      <c r="J41" s="336"/>
      <c r="K41" s="338">
        <v>7300000</v>
      </c>
      <c r="L41" s="338">
        <v>141600000</v>
      </c>
      <c r="M41" s="338">
        <v>148900000</v>
      </c>
      <c r="N41" s="336"/>
      <c r="O41" s="338">
        <v>10000000</v>
      </c>
      <c r="P41" s="338">
        <v>143000000</v>
      </c>
      <c r="Q41" s="338">
        <v>153000000</v>
      </c>
      <c r="R41" s="336"/>
      <c r="S41" s="338">
        <v>69800000</v>
      </c>
      <c r="T41" s="338">
        <v>655500000</v>
      </c>
      <c r="U41" s="338">
        <v>725300000</v>
      </c>
    </row>
    <row r="42" spans="1:21" ht="12.4" customHeight="1" x14ac:dyDescent="0.2">
      <c r="A42" s="373"/>
      <c r="B42" s="403" t="s">
        <v>88</v>
      </c>
      <c r="C42" s="349">
        <v>2600000</v>
      </c>
      <c r="D42" s="349">
        <v>3100000</v>
      </c>
      <c r="E42" s="349">
        <v>5700000</v>
      </c>
      <c r="F42" s="404"/>
      <c r="G42" s="349">
        <v>4300000</v>
      </c>
      <c r="H42" s="349">
        <v>2800000</v>
      </c>
      <c r="I42" s="349">
        <v>7100000</v>
      </c>
      <c r="J42" s="404"/>
      <c r="K42" s="349">
        <v>5200000</v>
      </c>
      <c r="L42" s="349">
        <v>2800000</v>
      </c>
      <c r="M42" s="349">
        <v>8000000</v>
      </c>
      <c r="N42" s="404"/>
      <c r="O42" s="349">
        <v>5000000</v>
      </c>
      <c r="P42" s="349">
        <v>2500000</v>
      </c>
      <c r="Q42" s="349">
        <v>7400000</v>
      </c>
      <c r="R42" s="404"/>
      <c r="S42" s="349">
        <v>17100000</v>
      </c>
      <c r="T42" s="349">
        <v>11200000</v>
      </c>
      <c r="U42" s="349">
        <v>28200000</v>
      </c>
    </row>
    <row r="43" spans="1:21" ht="12.4" customHeight="1" x14ac:dyDescent="0.2">
      <c r="A43" s="406" t="s">
        <v>87</v>
      </c>
      <c r="B43" s="405"/>
      <c r="C43" s="354">
        <v>198100000</v>
      </c>
      <c r="D43" s="354">
        <v>445600000</v>
      </c>
      <c r="E43" s="354">
        <v>643700000</v>
      </c>
      <c r="F43" s="410"/>
      <c r="G43" s="354">
        <v>240400000</v>
      </c>
      <c r="H43" s="354">
        <v>477300000</v>
      </c>
      <c r="I43" s="354">
        <v>717700000</v>
      </c>
      <c r="J43" s="410"/>
      <c r="K43" s="354">
        <v>312200000</v>
      </c>
      <c r="L43" s="354">
        <v>396300000</v>
      </c>
      <c r="M43" s="354">
        <v>708500000</v>
      </c>
      <c r="N43" s="410"/>
      <c r="O43" s="354">
        <v>239100000</v>
      </c>
      <c r="P43" s="354">
        <v>411300000</v>
      </c>
      <c r="Q43" s="354">
        <v>650400000</v>
      </c>
      <c r="R43" s="410"/>
      <c r="S43" s="354">
        <v>989900000</v>
      </c>
      <c r="T43" s="354">
        <v>1730400000</v>
      </c>
      <c r="U43" s="354">
        <v>2720300000</v>
      </c>
    </row>
    <row r="44" spans="1:21" ht="12.4" customHeight="1" x14ac:dyDescent="0.2">
      <c r="A44" s="299"/>
      <c r="B44" s="299"/>
      <c r="C44" s="338"/>
      <c r="D44" s="338"/>
      <c r="E44" s="338"/>
      <c r="F44" s="336"/>
      <c r="G44" s="338"/>
      <c r="H44" s="338"/>
      <c r="I44" s="338"/>
      <c r="J44" s="336"/>
      <c r="K44" s="382"/>
      <c r="L44" s="382"/>
      <c r="M44" s="382"/>
      <c r="N44" s="336"/>
      <c r="O44" s="382"/>
      <c r="P44" s="382"/>
      <c r="Q44" s="382"/>
      <c r="R44" s="336"/>
      <c r="S44" s="338"/>
      <c r="T44" s="338"/>
      <c r="U44" s="338"/>
    </row>
    <row r="45" spans="1:21" ht="12.4" customHeight="1" x14ac:dyDescent="0.2">
      <c r="A45" s="373"/>
      <c r="B45" s="403" t="s">
        <v>86</v>
      </c>
      <c r="C45" s="329">
        <v>263100000</v>
      </c>
      <c r="D45" s="329">
        <v>301100000</v>
      </c>
      <c r="E45" s="329">
        <v>564200000</v>
      </c>
      <c r="F45" s="404"/>
      <c r="G45" s="329">
        <v>291000000</v>
      </c>
      <c r="H45" s="329">
        <v>316100000</v>
      </c>
      <c r="I45" s="329">
        <v>607100000</v>
      </c>
      <c r="J45" s="404"/>
      <c r="K45" s="342">
        <v>277000000</v>
      </c>
      <c r="L45" s="329">
        <v>293400000</v>
      </c>
      <c r="M45" s="329">
        <v>570400000</v>
      </c>
      <c r="N45" s="404"/>
      <c r="O45" s="342">
        <v>269800000</v>
      </c>
      <c r="P45" s="329">
        <v>271700000</v>
      </c>
      <c r="Q45" s="329">
        <v>541600000</v>
      </c>
      <c r="R45" s="404"/>
      <c r="S45" s="329">
        <v>1101000000</v>
      </c>
      <c r="T45" s="329">
        <v>1182300000</v>
      </c>
      <c r="U45" s="329">
        <v>2283300000</v>
      </c>
    </row>
    <row r="46" spans="1:21" ht="12.4" customHeight="1" x14ac:dyDescent="0.2">
      <c r="A46" s="373"/>
      <c r="B46" s="403" t="s">
        <v>85</v>
      </c>
      <c r="C46" s="329">
        <v>71600000</v>
      </c>
      <c r="D46" s="329">
        <v>59400000</v>
      </c>
      <c r="E46" s="329">
        <v>131000000</v>
      </c>
      <c r="F46" s="404"/>
      <c r="G46" s="329">
        <v>67900000</v>
      </c>
      <c r="H46" s="329">
        <v>79100000</v>
      </c>
      <c r="I46" s="329">
        <v>147000000</v>
      </c>
      <c r="J46" s="404"/>
      <c r="K46" s="342">
        <v>67000000</v>
      </c>
      <c r="L46" s="329">
        <v>92000000</v>
      </c>
      <c r="M46" s="329">
        <v>159000000</v>
      </c>
      <c r="N46" s="404"/>
      <c r="O46" s="342">
        <v>63600000</v>
      </c>
      <c r="P46" s="329">
        <v>113500000</v>
      </c>
      <c r="Q46" s="329">
        <v>177100000</v>
      </c>
      <c r="R46" s="404"/>
      <c r="S46" s="329">
        <v>270100000</v>
      </c>
      <c r="T46" s="329">
        <v>344000000</v>
      </c>
      <c r="U46" s="329">
        <v>614100000</v>
      </c>
    </row>
    <row r="47" spans="1:21" x14ac:dyDescent="0.2">
      <c r="A47" s="405"/>
      <c r="B47" s="406" t="s">
        <v>84</v>
      </c>
      <c r="C47" s="363">
        <v>140300000</v>
      </c>
      <c r="D47" s="363">
        <v>27800000</v>
      </c>
      <c r="E47" s="363">
        <v>168100000</v>
      </c>
      <c r="F47" s="408"/>
      <c r="G47" s="363">
        <v>156800000</v>
      </c>
      <c r="H47" s="363">
        <v>23800000</v>
      </c>
      <c r="I47" s="363">
        <v>180600000</v>
      </c>
      <c r="J47" s="408"/>
      <c r="K47" s="413">
        <v>154400000</v>
      </c>
      <c r="L47" s="363">
        <v>30200000</v>
      </c>
      <c r="M47" s="363">
        <v>184600000</v>
      </c>
      <c r="N47" s="408"/>
      <c r="O47" s="413">
        <v>129700000</v>
      </c>
      <c r="P47" s="363">
        <v>24000000</v>
      </c>
      <c r="Q47" s="363">
        <v>153700000</v>
      </c>
      <c r="R47" s="408"/>
      <c r="S47" s="363">
        <v>581100000</v>
      </c>
      <c r="T47" s="363">
        <v>105900000</v>
      </c>
      <c r="U47" s="363">
        <v>687000000</v>
      </c>
    </row>
    <row r="48" spans="1:21" x14ac:dyDescent="0.2">
      <c r="A48" s="369"/>
      <c r="B48" s="414" t="s">
        <v>83</v>
      </c>
      <c r="C48" s="415">
        <v>700000</v>
      </c>
      <c r="D48" s="415">
        <v>28800000</v>
      </c>
      <c r="E48" s="415">
        <v>29500000</v>
      </c>
      <c r="F48" s="416"/>
      <c r="G48" s="415">
        <v>2000000</v>
      </c>
      <c r="H48" s="415">
        <v>30000000</v>
      </c>
      <c r="I48" s="415">
        <v>32000000</v>
      </c>
      <c r="J48" s="416"/>
      <c r="K48" s="417">
        <v>-200000</v>
      </c>
      <c r="L48" s="415">
        <v>28300000</v>
      </c>
      <c r="M48" s="415">
        <v>28100000</v>
      </c>
      <c r="N48" s="416"/>
      <c r="O48" s="417">
        <v>-4800000</v>
      </c>
      <c r="P48" s="415">
        <v>26300000</v>
      </c>
      <c r="Q48" s="415">
        <v>21500000</v>
      </c>
      <c r="R48" s="416"/>
      <c r="S48" s="415">
        <v>-2300000</v>
      </c>
      <c r="T48" s="415">
        <v>113400000</v>
      </c>
      <c r="U48" s="415">
        <v>111000000</v>
      </c>
    </row>
    <row r="49" spans="1:21" ht="12.4" customHeight="1" x14ac:dyDescent="0.2">
      <c r="A49" s="299"/>
      <c r="B49" s="327" t="s">
        <v>82</v>
      </c>
      <c r="C49" s="329">
        <v>0</v>
      </c>
      <c r="D49" s="329">
        <v>0</v>
      </c>
      <c r="E49" s="329">
        <v>0</v>
      </c>
      <c r="F49" s="336"/>
      <c r="G49" s="329">
        <v>0</v>
      </c>
      <c r="H49" s="329">
        <v>0</v>
      </c>
      <c r="I49" s="329">
        <v>0</v>
      </c>
      <c r="J49" s="336"/>
      <c r="K49" s="417">
        <v>0</v>
      </c>
      <c r="L49" s="415">
        <v>0</v>
      </c>
      <c r="M49" s="415">
        <v>0</v>
      </c>
      <c r="N49" s="336"/>
      <c r="O49" s="342">
        <v>11400000</v>
      </c>
      <c r="P49" s="329">
        <v>500000</v>
      </c>
      <c r="Q49" s="329">
        <v>11900000</v>
      </c>
      <c r="R49" s="336"/>
      <c r="S49" s="329">
        <v>11400000</v>
      </c>
      <c r="T49" s="329">
        <v>500000</v>
      </c>
      <c r="U49" s="329">
        <v>11900000</v>
      </c>
    </row>
    <row r="50" spans="1:21" ht="12.4" customHeight="1" x14ac:dyDescent="0.2">
      <c r="A50" s="299"/>
      <c r="B50" s="327" t="s">
        <v>81</v>
      </c>
      <c r="C50" s="329">
        <v>1700000</v>
      </c>
      <c r="D50" s="329">
        <v>0</v>
      </c>
      <c r="E50" s="329">
        <v>1700000</v>
      </c>
      <c r="F50" s="336"/>
      <c r="G50" s="329">
        <v>3900000</v>
      </c>
      <c r="H50" s="329">
        <v>100000</v>
      </c>
      <c r="I50" s="329">
        <v>4000000</v>
      </c>
      <c r="J50" s="336"/>
      <c r="K50" s="342">
        <v>4800000</v>
      </c>
      <c r="L50" s="329">
        <v>500000</v>
      </c>
      <c r="M50" s="329">
        <v>5300000</v>
      </c>
      <c r="N50" s="336"/>
      <c r="O50" s="342">
        <v>3300000</v>
      </c>
      <c r="P50" s="329">
        <v>400000</v>
      </c>
      <c r="Q50" s="329">
        <v>3800000</v>
      </c>
      <c r="R50" s="336"/>
      <c r="S50" s="329">
        <v>13800000</v>
      </c>
      <c r="T50" s="329">
        <v>1000000</v>
      </c>
      <c r="U50" s="329">
        <v>14800000</v>
      </c>
    </row>
    <row r="51" spans="1:21" ht="12.4" customHeight="1" x14ac:dyDescent="0.2">
      <c r="A51" s="373"/>
      <c r="B51" s="403" t="s">
        <v>80</v>
      </c>
      <c r="C51" s="349">
        <v>0</v>
      </c>
      <c r="D51" s="349">
        <v>0</v>
      </c>
      <c r="E51" s="349">
        <v>0</v>
      </c>
      <c r="F51" s="404"/>
      <c r="G51" s="349">
        <v>0</v>
      </c>
      <c r="H51" s="349">
        <v>-100000</v>
      </c>
      <c r="I51" s="349">
        <v>-100000</v>
      </c>
      <c r="J51" s="404"/>
      <c r="K51" s="349">
        <v>0</v>
      </c>
      <c r="L51" s="349">
        <v>-100000</v>
      </c>
      <c r="M51" s="349">
        <v>-100000</v>
      </c>
      <c r="N51" s="404"/>
      <c r="O51" s="349">
        <v>0</v>
      </c>
      <c r="P51" s="349">
        <v>0</v>
      </c>
      <c r="Q51" s="349">
        <v>0</v>
      </c>
      <c r="R51" s="404"/>
      <c r="S51" s="349">
        <v>0</v>
      </c>
      <c r="T51" s="349">
        <v>-200000</v>
      </c>
      <c r="U51" s="349">
        <v>-200000</v>
      </c>
    </row>
    <row r="52" spans="1:21" ht="12.4" customHeight="1" x14ac:dyDescent="0.2">
      <c r="A52" s="406" t="s">
        <v>79</v>
      </c>
      <c r="B52" s="405"/>
      <c r="C52" s="354">
        <v>477400000</v>
      </c>
      <c r="D52" s="354">
        <v>417100000</v>
      </c>
      <c r="E52" s="354">
        <v>894500000</v>
      </c>
      <c r="F52" s="410"/>
      <c r="G52" s="354">
        <v>521500000</v>
      </c>
      <c r="H52" s="354">
        <v>449000000</v>
      </c>
      <c r="I52" s="354">
        <v>970500000</v>
      </c>
      <c r="J52" s="410"/>
      <c r="K52" s="353">
        <v>503000000</v>
      </c>
      <c r="L52" s="353">
        <v>444300000</v>
      </c>
      <c r="M52" s="353">
        <v>947300000</v>
      </c>
      <c r="N52" s="410"/>
      <c r="O52" s="353">
        <v>473000000</v>
      </c>
      <c r="P52" s="353">
        <v>436500000</v>
      </c>
      <c r="Q52" s="354">
        <v>909500000</v>
      </c>
      <c r="R52" s="410"/>
      <c r="S52" s="354">
        <v>1975100000</v>
      </c>
      <c r="T52" s="354">
        <v>1746800000</v>
      </c>
      <c r="U52" s="354">
        <v>3721800000</v>
      </c>
    </row>
    <row r="53" spans="1:21" ht="12.4" customHeight="1" x14ac:dyDescent="0.2">
      <c r="A53" s="373"/>
      <c r="B53" s="373"/>
      <c r="C53" s="329"/>
      <c r="D53" s="329"/>
      <c r="E53" s="329"/>
      <c r="F53" s="404"/>
      <c r="G53" s="329"/>
      <c r="H53" s="329"/>
      <c r="I53" s="329"/>
      <c r="J53" s="404"/>
      <c r="K53" s="397"/>
      <c r="L53" s="397"/>
      <c r="M53" s="397"/>
      <c r="N53" s="404"/>
      <c r="O53" s="397"/>
      <c r="P53" s="397"/>
      <c r="Q53" s="397"/>
      <c r="R53" s="404"/>
      <c r="S53" s="329"/>
      <c r="T53" s="329"/>
      <c r="U53" s="329"/>
    </row>
    <row r="54" spans="1:21" ht="12.4" customHeight="1" x14ac:dyDescent="0.2">
      <c r="A54" s="373"/>
      <c r="B54" s="403" t="s">
        <v>78</v>
      </c>
      <c r="C54" s="329">
        <v>0</v>
      </c>
      <c r="D54" s="329">
        <v>22700000</v>
      </c>
      <c r="E54" s="329">
        <v>22700000</v>
      </c>
      <c r="F54" s="404"/>
      <c r="G54" s="329">
        <v>0</v>
      </c>
      <c r="H54" s="329">
        <v>24300000</v>
      </c>
      <c r="I54" s="329">
        <v>24300000</v>
      </c>
      <c r="J54" s="404"/>
      <c r="K54" s="329">
        <v>0</v>
      </c>
      <c r="L54" s="342">
        <v>23500000</v>
      </c>
      <c r="M54" s="342">
        <v>23500000</v>
      </c>
      <c r="N54" s="404"/>
      <c r="O54" s="329">
        <v>0</v>
      </c>
      <c r="P54" s="342">
        <v>14400000</v>
      </c>
      <c r="Q54" s="329">
        <v>14400000</v>
      </c>
      <c r="R54" s="404"/>
      <c r="S54" s="329">
        <v>0</v>
      </c>
      <c r="T54" s="329">
        <v>84900000</v>
      </c>
      <c r="U54" s="329">
        <v>84900000</v>
      </c>
    </row>
    <row r="55" spans="1:21" ht="12.4" customHeight="1" x14ac:dyDescent="0.2">
      <c r="A55" s="405"/>
      <c r="B55" s="406" t="s">
        <v>77</v>
      </c>
      <c r="C55" s="407">
        <v>13100000</v>
      </c>
      <c r="D55" s="407">
        <v>25700000</v>
      </c>
      <c r="E55" s="407">
        <v>38800000</v>
      </c>
      <c r="F55" s="408"/>
      <c r="G55" s="407">
        <v>11300000</v>
      </c>
      <c r="H55" s="407">
        <v>16100000</v>
      </c>
      <c r="I55" s="407">
        <v>27400000</v>
      </c>
      <c r="J55" s="408"/>
      <c r="K55" s="409">
        <v>11000000</v>
      </c>
      <c r="L55" s="409">
        <v>13400000</v>
      </c>
      <c r="M55" s="409">
        <v>24400000</v>
      </c>
      <c r="N55" s="408"/>
      <c r="O55" s="409">
        <v>7400000</v>
      </c>
      <c r="P55" s="409">
        <v>17600000</v>
      </c>
      <c r="Q55" s="407">
        <v>24900000</v>
      </c>
      <c r="R55" s="408"/>
      <c r="S55" s="407">
        <v>42600000</v>
      </c>
      <c r="T55" s="407">
        <v>73000000</v>
      </c>
      <c r="U55" s="407">
        <v>115600000</v>
      </c>
    </row>
    <row r="56" spans="1:21" ht="12.4" customHeight="1" thickBot="1" x14ac:dyDescent="0.25">
      <c r="A56" s="383" t="s">
        <v>76</v>
      </c>
      <c r="B56" s="384"/>
      <c r="C56" s="421">
        <v>13100000</v>
      </c>
      <c r="D56" s="421">
        <v>48300000</v>
      </c>
      <c r="E56" s="421">
        <v>61400000</v>
      </c>
      <c r="F56" s="422"/>
      <c r="G56" s="421">
        <v>11300000</v>
      </c>
      <c r="H56" s="421">
        <v>40500000</v>
      </c>
      <c r="I56" s="421">
        <v>51800000</v>
      </c>
      <c r="J56" s="422"/>
      <c r="K56" s="423">
        <v>11000000</v>
      </c>
      <c r="L56" s="423">
        <v>36900000</v>
      </c>
      <c r="M56" s="423">
        <v>47900000</v>
      </c>
      <c r="N56" s="422"/>
      <c r="O56" s="423">
        <v>7400000</v>
      </c>
      <c r="P56" s="423">
        <v>32000000</v>
      </c>
      <c r="Q56" s="421">
        <v>39300000</v>
      </c>
      <c r="R56" s="422"/>
      <c r="S56" s="421">
        <v>42600000</v>
      </c>
      <c r="T56" s="421">
        <v>157900000</v>
      </c>
      <c r="U56" s="421">
        <v>200500000</v>
      </c>
    </row>
    <row r="57" spans="1:21" ht="12.4" customHeight="1" x14ac:dyDescent="0.2">
      <c r="A57" s="299"/>
      <c r="B57" s="299"/>
      <c r="C57" s="405"/>
      <c r="D57" s="405"/>
      <c r="E57" s="379"/>
      <c r="F57" s="369"/>
      <c r="G57" s="405"/>
      <c r="H57" s="405"/>
      <c r="I57" s="379"/>
      <c r="J57" s="369"/>
      <c r="K57" s="385"/>
      <c r="L57" s="385"/>
      <c r="M57" s="385"/>
      <c r="N57" s="369"/>
      <c r="O57" s="385"/>
      <c r="P57" s="385"/>
      <c r="Q57" s="386"/>
      <c r="R57" s="369"/>
      <c r="S57" s="424"/>
      <c r="T57" s="424"/>
      <c r="U57" s="425"/>
    </row>
    <row r="58" spans="1:21" ht="12.4" customHeight="1" x14ac:dyDescent="0.2">
      <c r="A58" s="365" t="s">
        <v>75</v>
      </c>
      <c r="B58" s="304"/>
      <c r="C58" s="351">
        <v>2163200000</v>
      </c>
      <c r="D58" s="351">
        <v>1947300000</v>
      </c>
      <c r="E58" s="351">
        <v>4110500000</v>
      </c>
      <c r="F58" s="426"/>
      <c r="G58" s="351">
        <v>2445400000</v>
      </c>
      <c r="H58" s="351">
        <v>2099600000</v>
      </c>
      <c r="I58" s="351">
        <v>4545000000</v>
      </c>
      <c r="J58" s="426"/>
      <c r="K58" s="427">
        <v>2499000000</v>
      </c>
      <c r="L58" s="427">
        <v>1986500000</v>
      </c>
      <c r="M58" s="427">
        <v>4485500000</v>
      </c>
      <c r="N58" s="426"/>
      <c r="O58" s="427">
        <v>2834100000</v>
      </c>
      <c r="P58" s="427">
        <v>2088800000</v>
      </c>
      <c r="Q58" s="366">
        <v>4922900000</v>
      </c>
      <c r="R58" s="426"/>
      <c r="S58" s="351">
        <v>9941700000</v>
      </c>
      <c r="T58" s="351">
        <v>8122200000</v>
      </c>
      <c r="U58" s="351">
        <v>18063900000</v>
      </c>
    </row>
    <row r="59" spans="1:21" ht="12.4" customHeight="1" x14ac:dyDescent="0.2">
      <c r="A59" s="299"/>
      <c r="B59" s="299"/>
      <c r="C59" s="299"/>
      <c r="D59" s="299"/>
      <c r="E59" s="299"/>
      <c r="F59" s="299"/>
      <c r="G59" s="299"/>
      <c r="H59" s="299"/>
      <c r="I59" s="311"/>
      <c r="J59" s="299"/>
      <c r="K59" s="381"/>
      <c r="L59" s="381"/>
      <c r="M59" s="381"/>
      <c r="N59" s="299"/>
      <c r="O59" s="381"/>
      <c r="P59" s="381"/>
      <c r="Q59" s="382"/>
      <c r="R59" s="299"/>
      <c r="S59" s="299"/>
      <c r="T59" s="299"/>
      <c r="U59" s="311"/>
    </row>
    <row r="60" spans="1:21" ht="12.4" customHeight="1" x14ac:dyDescent="0.2">
      <c r="A60" s="299"/>
      <c r="B60" s="327" t="s">
        <v>74</v>
      </c>
      <c r="C60" s="329">
        <v>249700000</v>
      </c>
      <c r="D60" s="329">
        <v>272800000</v>
      </c>
      <c r="E60" s="329">
        <v>522500000</v>
      </c>
      <c r="F60" s="336"/>
      <c r="G60" s="329">
        <v>239900000</v>
      </c>
      <c r="H60" s="329">
        <v>310100000</v>
      </c>
      <c r="I60" s="329">
        <v>550000000</v>
      </c>
      <c r="J60" s="336"/>
      <c r="K60" s="337">
        <v>234200000</v>
      </c>
      <c r="L60" s="337">
        <v>285100000</v>
      </c>
      <c r="M60" s="337">
        <v>519300000</v>
      </c>
      <c r="N60" s="336"/>
      <c r="O60" s="337">
        <v>243300000</v>
      </c>
      <c r="P60" s="337">
        <v>353500000</v>
      </c>
      <c r="Q60" s="338">
        <v>596800000</v>
      </c>
      <c r="R60" s="336"/>
      <c r="S60" s="329">
        <v>967100000</v>
      </c>
      <c r="T60" s="329">
        <v>1221500000</v>
      </c>
      <c r="U60" s="329">
        <v>2188600000</v>
      </c>
    </row>
    <row r="61" spans="1:21" ht="12.4" customHeight="1" x14ac:dyDescent="0.2">
      <c r="A61" s="299"/>
      <c r="B61" s="327" t="s">
        <v>73</v>
      </c>
      <c r="C61" s="349">
        <v>142700000</v>
      </c>
      <c r="D61" s="349">
        <v>89400000</v>
      </c>
      <c r="E61" s="349">
        <v>232100000</v>
      </c>
      <c r="F61" s="336"/>
      <c r="G61" s="349">
        <v>204600000</v>
      </c>
      <c r="H61" s="349">
        <v>105200000</v>
      </c>
      <c r="I61" s="349">
        <v>309800000</v>
      </c>
      <c r="J61" s="336"/>
      <c r="K61" s="428">
        <v>104400000</v>
      </c>
      <c r="L61" s="428">
        <v>82500000</v>
      </c>
      <c r="M61" s="428">
        <v>186900000</v>
      </c>
      <c r="N61" s="336"/>
      <c r="O61" s="428">
        <v>145700000</v>
      </c>
      <c r="P61" s="428">
        <v>95100000</v>
      </c>
      <c r="Q61" s="429">
        <v>240900000</v>
      </c>
      <c r="R61" s="336"/>
      <c r="S61" s="349">
        <v>597400000</v>
      </c>
      <c r="T61" s="349">
        <v>372300000</v>
      </c>
      <c r="U61" s="349">
        <v>969600000</v>
      </c>
    </row>
    <row r="62" spans="1:21" ht="12.4" customHeight="1" x14ac:dyDescent="0.2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396"/>
      <c r="L62" s="396"/>
      <c r="M62" s="397"/>
      <c r="N62" s="299"/>
      <c r="O62" s="381"/>
      <c r="P62" s="381"/>
      <c r="Q62" s="382"/>
      <c r="R62" s="299"/>
      <c r="S62" s="299"/>
      <c r="T62" s="299"/>
      <c r="U62" s="311"/>
    </row>
    <row r="63" spans="1:21" ht="12.4" customHeight="1" thickBot="1" x14ac:dyDescent="0.25">
      <c r="A63" s="365" t="s">
        <v>72</v>
      </c>
      <c r="B63" s="304"/>
      <c r="C63" s="376">
        <v>392400000</v>
      </c>
      <c r="D63" s="376">
        <v>362200000</v>
      </c>
      <c r="E63" s="376">
        <v>754600000</v>
      </c>
      <c r="F63" s="377"/>
      <c r="G63" s="376">
        <v>444500000</v>
      </c>
      <c r="H63" s="376">
        <v>415300000</v>
      </c>
      <c r="I63" s="376">
        <v>859800000</v>
      </c>
      <c r="J63" s="377"/>
      <c r="K63" s="378">
        <v>338600000</v>
      </c>
      <c r="L63" s="378">
        <v>367600000</v>
      </c>
      <c r="M63" s="378">
        <v>706200000</v>
      </c>
      <c r="N63" s="377"/>
      <c r="O63" s="378">
        <v>389000000</v>
      </c>
      <c r="P63" s="378">
        <v>448600000</v>
      </c>
      <c r="Q63" s="376">
        <v>837600000</v>
      </c>
      <c r="R63" s="377"/>
      <c r="S63" s="376">
        <v>1564473000</v>
      </c>
      <c r="T63" s="376">
        <v>1593700000</v>
      </c>
      <c r="U63" s="376">
        <v>3158200000</v>
      </c>
    </row>
    <row r="64" spans="1:21" ht="12.4" customHeight="1" x14ac:dyDescent="0.2">
      <c r="A64" s="299"/>
      <c r="B64" s="299"/>
      <c r="C64" s="405"/>
      <c r="D64" s="405"/>
      <c r="E64" s="379"/>
      <c r="F64" s="369"/>
      <c r="G64" s="369"/>
      <c r="H64" s="369"/>
      <c r="I64" s="369"/>
      <c r="J64" s="369"/>
      <c r="K64" s="385"/>
      <c r="L64" s="385"/>
      <c r="M64" s="385"/>
      <c r="N64" s="369"/>
      <c r="O64" s="385"/>
      <c r="P64" s="385"/>
      <c r="Q64" s="386"/>
      <c r="R64" s="369"/>
      <c r="S64" s="369"/>
      <c r="T64" s="369"/>
      <c r="U64" s="370"/>
    </row>
    <row r="65" spans="1:21" ht="12.4" customHeight="1" x14ac:dyDescent="0.2">
      <c r="A65" s="299"/>
      <c r="B65" s="299"/>
      <c r="C65" s="299"/>
      <c r="D65" s="299"/>
      <c r="E65" s="299"/>
      <c r="F65" s="368"/>
      <c r="G65" s="299"/>
      <c r="H65" s="299"/>
      <c r="I65" s="299"/>
      <c r="J65" s="368"/>
      <c r="K65" s="397"/>
      <c r="L65" s="397"/>
      <c r="M65" s="397"/>
      <c r="N65" s="368"/>
      <c r="O65" s="397"/>
      <c r="P65" s="397"/>
      <c r="Q65" s="397"/>
      <c r="R65" s="368"/>
      <c r="S65" s="299"/>
      <c r="T65" s="299"/>
      <c r="U65" s="311"/>
    </row>
    <row r="66" spans="1:21" x14ac:dyDescent="0.2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97"/>
      <c r="L66" s="397"/>
      <c r="M66" s="397"/>
      <c r="N66" s="368"/>
      <c r="O66" s="397"/>
      <c r="P66" s="397"/>
      <c r="Q66" s="397"/>
      <c r="R66" s="368"/>
      <c r="S66" s="368"/>
      <c r="T66" s="368"/>
      <c r="U66" s="368"/>
    </row>
    <row r="67" spans="1:21" ht="12.4" customHeight="1" thickBot="1" x14ac:dyDescent="0.25">
      <c r="A67" s="430" t="s">
        <v>71</v>
      </c>
      <c r="B67" s="431"/>
      <c r="C67" s="421">
        <v>2555600000</v>
      </c>
      <c r="D67" s="421">
        <v>2309500000</v>
      </c>
      <c r="E67" s="421">
        <v>4865100000</v>
      </c>
      <c r="F67" s="432"/>
      <c r="G67" s="421">
        <v>2889900000</v>
      </c>
      <c r="H67" s="421">
        <v>2514900000</v>
      </c>
      <c r="I67" s="421">
        <v>5404800000</v>
      </c>
      <c r="J67" s="432"/>
      <c r="K67" s="423">
        <v>2837600000</v>
      </c>
      <c r="L67" s="423">
        <v>2354100000</v>
      </c>
      <c r="M67" s="423">
        <v>5191700000</v>
      </c>
      <c r="N67" s="432"/>
      <c r="O67" s="423">
        <v>3223100000</v>
      </c>
      <c r="P67" s="423">
        <v>2537400000</v>
      </c>
      <c r="Q67" s="421">
        <v>5760500000</v>
      </c>
      <c r="R67" s="432"/>
      <c r="S67" s="421">
        <v>11506200000</v>
      </c>
      <c r="T67" s="421">
        <v>9715900000</v>
      </c>
      <c r="U67" s="421">
        <v>21222100000</v>
      </c>
    </row>
    <row r="68" spans="1:21" ht="12.4" customHeight="1" x14ac:dyDescent="0.2">
      <c r="A68" s="369"/>
      <c r="B68" s="369"/>
      <c r="C68" s="369"/>
      <c r="D68" s="369"/>
      <c r="E68" s="369"/>
      <c r="F68" s="37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70"/>
    </row>
    <row r="69" spans="1:21" ht="12.4" customHeight="1" x14ac:dyDescent="0.2">
      <c r="A69" s="332" t="s">
        <v>70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6"/>
    </row>
    <row r="70" spans="1:21" ht="8.65" customHeight="1" x14ac:dyDescent="0.2">
      <c r="A70" s="299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311"/>
    </row>
    <row r="71" spans="1:21" ht="12.4" customHeight="1" x14ac:dyDescent="0.2">
      <c r="A71" s="388" t="s">
        <v>69</v>
      </c>
      <c r="B71" s="392"/>
      <c r="C71" s="392"/>
      <c r="D71" s="392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433"/>
    </row>
    <row r="72" spans="1:21" ht="12.4" customHeight="1" x14ac:dyDescent="0.2">
      <c r="A72" s="434"/>
      <c r="B72" s="434"/>
      <c r="C72" s="434"/>
      <c r="D72" s="434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311"/>
    </row>
    <row r="73" spans="1:21" ht="12.4" customHeight="1" x14ac:dyDescent="0.2">
      <c r="A73" s="388" t="s">
        <v>68</v>
      </c>
      <c r="B73" s="392"/>
      <c r="C73" s="392"/>
      <c r="D73" s="392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433"/>
    </row>
    <row r="74" spans="1:21" ht="12.4" customHeight="1" x14ac:dyDescent="0.2">
      <c r="A74" s="434"/>
      <c r="B74" s="434"/>
      <c r="C74" s="434"/>
      <c r="D74" s="434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311"/>
    </row>
    <row r="75" spans="1:21" ht="12.4" customHeight="1" x14ac:dyDescent="0.2">
      <c r="A75" s="393" t="s">
        <v>32</v>
      </c>
      <c r="B75" s="304"/>
      <c r="C75" s="304"/>
      <c r="D75" s="304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311"/>
    </row>
    <row r="76" spans="1:21" ht="10.15" customHeight="1" x14ac:dyDescent="0.2">
      <c r="A76" s="394"/>
      <c r="B76" s="394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311"/>
    </row>
    <row r="77" spans="1:21" ht="12.4" customHeight="1" x14ac:dyDescent="0.2">
      <c r="A77" s="395" t="s">
        <v>67</v>
      </c>
      <c r="B77" s="304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311"/>
    </row>
  </sheetData>
  <mergeCells count="15">
    <mergeCell ref="A2:U2"/>
    <mergeCell ref="A3:U3"/>
    <mergeCell ref="A4:U4"/>
    <mergeCell ref="A6:B6"/>
    <mergeCell ref="A7:B7"/>
    <mergeCell ref="A71:U71"/>
    <mergeCell ref="A73:U73"/>
    <mergeCell ref="A75:D75"/>
    <mergeCell ref="A76:B76"/>
    <mergeCell ref="A77:B77"/>
    <mergeCell ref="A8:B8"/>
    <mergeCell ref="A56:B56"/>
    <mergeCell ref="A58:B58"/>
    <mergeCell ref="A63:B63"/>
    <mergeCell ref="A69:U69"/>
  </mergeCells>
  <pageMargins left="0.7" right="0.7" top="0.75" bottom="0.75" header="0.3" footer="0.3"/>
  <pageSetup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showGridLines="0" workbookViewId="0"/>
  </sheetViews>
  <sheetFormatPr defaultColWidth="21.5" defaultRowHeight="12.75" x14ac:dyDescent="0.2"/>
  <cols>
    <col min="1" max="1" width="21.5" style="302"/>
    <col min="2" max="2" width="22.5" style="302" customWidth="1"/>
    <col min="3" max="4" width="11.1640625" style="302" customWidth="1"/>
    <col min="5" max="5" width="12.1640625" style="302" customWidth="1"/>
    <col min="6" max="6" width="3.1640625" style="302" customWidth="1"/>
    <col min="7" max="8" width="11.1640625" style="302" customWidth="1"/>
    <col min="9" max="9" width="12.1640625" style="302" customWidth="1"/>
    <col min="10" max="10" width="3.1640625" style="302" customWidth="1"/>
    <col min="11" max="12" width="11.1640625" style="302" customWidth="1"/>
    <col min="13" max="13" width="12.1640625" style="302" customWidth="1"/>
    <col min="14" max="14" width="3.1640625" style="302" customWidth="1"/>
    <col min="15" max="16" width="11.1640625" style="302" customWidth="1"/>
    <col min="17" max="17" width="12.1640625" style="302" customWidth="1"/>
    <col min="18" max="18" width="3.1640625" style="302" customWidth="1"/>
    <col min="19" max="20" width="11.1640625" style="302" customWidth="1"/>
    <col min="21" max="21" width="12.1640625" style="302" customWidth="1"/>
    <col min="22" max="16384" width="21.5" style="302"/>
  </cols>
  <sheetData>
    <row r="1" spans="1:21" ht="12.4" customHeight="1" x14ac:dyDescent="0.25">
      <c r="A1" s="299"/>
      <c r="B1" s="299"/>
      <c r="C1" s="299"/>
      <c r="D1" s="299"/>
      <c r="E1" s="299"/>
      <c r="F1" s="299"/>
      <c r="G1" s="299"/>
      <c r="H1" s="300"/>
      <c r="I1" s="300"/>
      <c r="J1" s="300"/>
      <c r="K1" s="300"/>
      <c r="L1" s="300"/>
      <c r="M1" s="299"/>
      <c r="N1" s="299"/>
      <c r="O1" s="299"/>
      <c r="P1" s="299"/>
      <c r="Q1" s="299"/>
      <c r="R1" s="299"/>
      <c r="S1" s="299"/>
      <c r="T1" s="299"/>
      <c r="U1" s="301" t="s">
        <v>0</v>
      </c>
    </row>
    <row r="2" spans="1:21" ht="18.75" customHeight="1" x14ac:dyDescent="0.25">
      <c r="A2" s="303" t="s">
        <v>1</v>
      </c>
      <c r="B2" s="304"/>
      <c r="C2" s="304"/>
      <c r="D2" s="304"/>
      <c r="E2" s="304"/>
      <c r="F2" s="304"/>
      <c r="G2" s="304"/>
      <c r="H2" s="304"/>
      <c r="I2" s="305"/>
      <c r="J2" s="305"/>
      <c r="K2" s="305"/>
      <c r="L2" s="305"/>
      <c r="M2" s="304"/>
      <c r="N2" s="304"/>
      <c r="O2" s="304"/>
      <c r="P2" s="304"/>
      <c r="Q2" s="304"/>
      <c r="R2" s="304"/>
      <c r="S2" s="304"/>
      <c r="T2" s="304"/>
      <c r="U2" s="306"/>
    </row>
    <row r="3" spans="1:21" ht="18.75" customHeight="1" x14ac:dyDescent="0.25">
      <c r="A3" s="303" t="s">
        <v>118</v>
      </c>
      <c r="B3" s="304"/>
      <c r="C3" s="304"/>
      <c r="D3" s="304"/>
      <c r="E3" s="304"/>
      <c r="F3" s="304"/>
      <c r="G3" s="304"/>
      <c r="H3" s="304"/>
      <c r="I3" s="305"/>
      <c r="J3" s="305"/>
      <c r="K3" s="305"/>
      <c r="L3" s="305"/>
      <c r="M3" s="304"/>
      <c r="N3" s="304"/>
      <c r="O3" s="304"/>
      <c r="P3" s="304"/>
      <c r="Q3" s="304"/>
      <c r="R3" s="304"/>
      <c r="S3" s="304"/>
      <c r="T3" s="304"/>
      <c r="U3" s="306"/>
    </row>
    <row r="4" spans="1:21" ht="18.75" customHeight="1" x14ac:dyDescent="0.25">
      <c r="A4" s="307">
        <v>2015000000</v>
      </c>
      <c r="B4" s="304"/>
      <c r="C4" s="304"/>
      <c r="D4" s="304"/>
      <c r="E4" s="304"/>
      <c r="F4" s="304"/>
      <c r="G4" s="304"/>
      <c r="H4" s="304"/>
      <c r="I4" s="308"/>
      <c r="J4" s="309" t="s">
        <v>47</v>
      </c>
      <c r="K4" s="305"/>
      <c r="L4" s="304"/>
      <c r="M4" s="304"/>
      <c r="N4" s="304"/>
      <c r="O4" s="304"/>
      <c r="P4" s="304"/>
      <c r="Q4" s="304"/>
      <c r="R4" s="304"/>
      <c r="S4" s="304"/>
      <c r="T4" s="304"/>
      <c r="U4" s="306"/>
    </row>
    <row r="5" spans="1:21" ht="12.4" customHeight="1" x14ac:dyDescent="0.2">
      <c r="A5" s="310" t="s">
        <v>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311"/>
    </row>
    <row r="6" spans="1:21" ht="12.4" customHeight="1" x14ac:dyDescent="0.2">
      <c r="A6" s="312" t="s">
        <v>4</v>
      </c>
      <c r="B6" s="304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311"/>
    </row>
    <row r="7" spans="1:21" ht="12.4" customHeight="1" x14ac:dyDescent="0.2">
      <c r="A7" s="313" t="s">
        <v>5</v>
      </c>
      <c r="B7" s="314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311"/>
    </row>
    <row r="8" spans="1:21" ht="12.4" customHeight="1" x14ac:dyDescent="0.2">
      <c r="A8" s="315" t="s">
        <v>6</v>
      </c>
      <c r="B8" s="316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311"/>
    </row>
    <row r="9" spans="1:21" ht="12.4" customHeight="1" x14ac:dyDescent="0.2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311"/>
    </row>
    <row r="10" spans="1:21" ht="12.4" customHeight="1" x14ac:dyDescent="0.2">
      <c r="A10" s="317" t="s">
        <v>119</v>
      </c>
      <c r="B10" s="318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311"/>
    </row>
    <row r="11" spans="1:21" ht="12.4" customHeight="1" x14ac:dyDescent="0.2">
      <c r="A11" s="319" t="s">
        <v>116</v>
      </c>
      <c r="B11" s="320"/>
      <c r="C11" s="321" t="s">
        <v>8</v>
      </c>
      <c r="D11" s="321" t="s">
        <v>8</v>
      </c>
      <c r="E11" s="321" t="s">
        <v>8</v>
      </c>
      <c r="F11" s="322"/>
      <c r="G11" s="321" t="s">
        <v>10</v>
      </c>
      <c r="H11" s="321" t="s">
        <v>10</v>
      </c>
      <c r="I11" s="321" t="s">
        <v>10</v>
      </c>
      <c r="J11" s="322"/>
      <c r="K11" s="321" t="s">
        <v>11</v>
      </c>
      <c r="L11" s="321" t="s">
        <v>11</v>
      </c>
      <c r="M11" s="321" t="s">
        <v>11</v>
      </c>
      <c r="N11" s="322"/>
      <c r="O11" s="321" t="s">
        <v>12</v>
      </c>
      <c r="P11" s="321" t="s">
        <v>12</v>
      </c>
      <c r="Q11" s="321" t="s">
        <v>12</v>
      </c>
      <c r="R11" s="322"/>
      <c r="S11" s="322">
        <v>2015</v>
      </c>
      <c r="T11" s="322">
        <v>2015</v>
      </c>
      <c r="U11" s="323">
        <v>2015</v>
      </c>
    </row>
    <row r="12" spans="1:21" ht="12.4" customHeight="1" x14ac:dyDescent="0.2">
      <c r="A12" s="299"/>
      <c r="B12" s="299"/>
      <c r="C12" s="324" t="s">
        <v>115</v>
      </c>
      <c r="D12" s="324" t="s">
        <v>114</v>
      </c>
      <c r="E12" s="324" t="s">
        <v>65</v>
      </c>
      <c r="F12" s="325"/>
      <c r="G12" s="324" t="s">
        <v>115</v>
      </c>
      <c r="H12" s="324" t="s">
        <v>114</v>
      </c>
      <c r="I12" s="324" t="s">
        <v>65</v>
      </c>
      <c r="J12" s="325"/>
      <c r="K12" s="324" t="s">
        <v>115</v>
      </c>
      <c r="L12" s="324" t="s">
        <v>114</v>
      </c>
      <c r="M12" s="324" t="s">
        <v>65</v>
      </c>
      <c r="N12" s="325"/>
      <c r="O12" s="324" t="s">
        <v>115</v>
      </c>
      <c r="P12" s="324" t="s">
        <v>114</v>
      </c>
      <c r="Q12" s="324" t="s">
        <v>65</v>
      </c>
      <c r="R12" s="325"/>
      <c r="S12" s="324" t="s">
        <v>115</v>
      </c>
      <c r="T12" s="324" t="s">
        <v>114</v>
      </c>
      <c r="U12" s="326" t="s">
        <v>65</v>
      </c>
    </row>
    <row r="13" spans="1:21" ht="12.4" customHeight="1" x14ac:dyDescent="0.2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311"/>
    </row>
    <row r="14" spans="1:21" ht="12.4" customHeight="1" x14ac:dyDescent="0.2">
      <c r="A14" s="299"/>
      <c r="B14" s="327" t="s">
        <v>89</v>
      </c>
      <c r="C14" s="328">
        <v>26600000</v>
      </c>
      <c r="D14" s="328">
        <v>192900000</v>
      </c>
      <c r="E14" s="328">
        <v>219500000</v>
      </c>
      <c r="F14" s="329"/>
      <c r="G14" s="328">
        <v>57600000</v>
      </c>
      <c r="H14" s="328">
        <v>196100000</v>
      </c>
      <c r="I14" s="328">
        <v>253700000</v>
      </c>
      <c r="J14" s="329"/>
      <c r="K14" s="328">
        <v>46900000</v>
      </c>
      <c r="L14" s="328">
        <v>191000000</v>
      </c>
      <c r="M14" s="328">
        <v>237900000</v>
      </c>
      <c r="N14" s="329"/>
      <c r="O14" s="328">
        <v>25700000</v>
      </c>
      <c r="P14" s="328">
        <v>203400000</v>
      </c>
      <c r="Q14" s="328">
        <v>229100000</v>
      </c>
      <c r="R14" s="329"/>
      <c r="S14" s="328">
        <v>156700000</v>
      </c>
      <c r="T14" s="330">
        <v>783600000</v>
      </c>
      <c r="U14" s="330">
        <v>940300000</v>
      </c>
    </row>
    <row r="15" spans="1:21" ht="12.4" customHeight="1" x14ac:dyDescent="0.2">
      <c r="A15" s="299"/>
      <c r="B15" s="327" t="s">
        <v>92</v>
      </c>
      <c r="C15" s="330">
        <v>54400000</v>
      </c>
      <c r="D15" s="328">
        <v>232600000</v>
      </c>
      <c r="E15" s="330">
        <v>287000000</v>
      </c>
      <c r="F15" s="329"/>
      <c r="G15" s="330">
        <v>40500000</v>
      </c>
      <c r="H15" s="328">
        <v>233600000</v>
      </c>
      <c r="I15" s="330">
        <v>274100000</v>
      </c>
      <c r="J15" s="329"/>
      <c r="K15" s="330">
        <v>24600000</v>
      </c>
      <c r="L15" s="328">
        <v>218300000</v>
      </c>
      <c r="M15" s="330">
        <v>242900000</v>
      </c>
      <c r="N15" s="329"/>
      <c r="O15" s="328">
        <v>25100000</v>
      </c>
      <c r="P15" s="328">
        <v>198500000</v>
      </c>
      <c r="Q15" s="328">
        <v>223600000</v>
      </c>
      <c r="R15" s="329"/>
      <c r="S15" s="330">
        <v>144600000</v>
      </c>
      <c r="T15" s="330">
        <v>883000000</v>
      </c>
      <c r="U15" s="330">
        <v>1027600000</v>
      </c>
    </row>
    <row r="16" spans="1:21" ht="12.4" customHeight="1" x14ac:dyDescent="0.2">
      <c r="A16" s="299"/>
      <c r="B16" s="327" t="s">
        <v>90</v>
      </c>
      <c r="C16" s="328">
        <v>108500000</v>
      </c>
      <c r="D16" s="328">
        <v>65200000</v>
      </c>
      <c r="E16" s="328">
        <v>173700000</v>
      </c>
      <c r="F16" s="329"/>
      <c r="G16" s="328">
        <v>121100000</v>
      </c>
      <c r="H16" s="328">
        <v>70700000</v>
      </c>
      <c r="I16" s="328">
        <v>191800000</v>
      </c>
      <c r="J16" s="329"/>
      <c r="K16" s="328">
        <v>128800000</v>
      </c>
      <c r="L16" s="328">
        <v>68100000</v>
      </c>
      <c r="M16" s="328">
        <v>196900000</v>
      </c>
      <c r="N16" s="329"/>
      <c r="O16" s="328">
        <v>143700000</v>
      </c>
      <c r="P16" s="328">
        <v>77900000</v>
      </c>
      <c r="Q16" s="328">
        <v>221600000</v>
      </c>
      <c r="R16" s="329"/>
      <c r="S16" s="330">
        <v>502100000</v>
      </c>
      <c r="T16" s="328">
        <v>281900000</v>
      </c>
      <c r="U16" s="328">
        <v>784000000</v>
      </c>
    </row>
    <row r="17" spans="1:21" ht="12.4" customHeight="1" x14ac:dyDescent="0.2">
      <c r="A17" s="299"/>
      <c r="B17" s="327" t="s">
        <v>120</v>
      </c>
      <c r="C17" s="328">
        <v>14400000</v>
      </c>
      <c r="D17" s="328">
        <v>22800000</v>
      </c>
      <c r="E17" s="328">
        <v>37200000</v>
      </c>
      <c r="F17" s="329"/>
      <c r="G17" s="328">
        <v>16400000</v>
      </c>
      <c r="H17" s="328">
        <v>22300000</v>
      </c>
      <c r="I17" s="328">
        <v>38700000</v>
      </c>
      <c r="J17" s="329"/>
      <c r="K17" s="328">
        <v>19600000</v>
      </c>
      <c r="L17" s="328">
        <v>20300000</v>
      </c>
      <c r="M17" s="328">
        <v>39900000</v>
      </c>
      <c r="N17" s="329"/>
      <c r="O17" s="328">
        <v>18500000</v>
      </c>
      <c r="P17" s="328">
        <v>20300000</v>
      </c>
      <c r="Q17" s="328">
        <v>38800000</v>
      </c>
      <c r="R17" s="329"/>
      <c r="S17" s="328">
        <v>68900000</v>
      </c>
      <c r="T17" s="328">
        <v>85700000</v>
      </c>
      <c r="U17" s="328">
        <v>154600000</v>
      </c>
    </row>
    <row r="18" spans="1:21" ht="12.4" customHeight="1" x14ac:dyDescent="0.2">
      <c r="A18" s="299"/>
      <c r="B18" s="327" t="s">
        <v>121</v>
      </c>
      <c r="C18" s="328">
        <v>1200000</v>
      </c>
      <c r="D18" s="328">
        <v>200000</v>
      </c>
      <c r="E18" s="328">
        <v>1400000</v>
      </c>
      <c r="F18" s="329"/>
      <c r="G18" s="328">
        <v>1100000</v>
      </c>
      <c r="H18" s="328">
        <v>300000</v>
      </c>
      <c r="I18" s="328">
        <v>1400000</v>
      </c>
      <c r="J18" s="329"/>
      <c r="K18" s="328">
        <v>1400000</v>
      </c>
      <c r="L18" s="328">
        <v>200000</v>
      </c>
      <c r="M18" s="328">
        <v>1600000</v>
      </c>
      <c r="N18" s="329"/>
      <c r="O18" s="328">
        <v>1600000</v>
      </c>
      <c r="P18" s="328">
        <v>400000</v>
      </c>
      <c r="Q18" s="328">
        <v>2000000</v>
      </c>
      <c r="R18" s="329"/>
      <c r="S18" s="328">
        <v>5300000</v>
      </c>
      <c r="T18" s="328">
        <v>1000000</v>
      </c>
      <c r="U18" s="328">
        <v>6300000</v>
      </c>
    </row>
    <row r="19" spans="1:21" ht="12.4" customHeight="1" x14ac:dyDescent="0.2">
      <c r="A19" s="299"/>
      <c r="B19" s="327" t="s">
        <v>88</v>
      </c>
      <c r="C19" s="331">
        <v>500000</v>
      </c>
      <c r="D19" s="331">
        <v>5900000</v>
      </c>
      <c r="E19" s="331">
        <v>6400000</v>
      </c>
      <c r="F19" s="329"/>
      <c r="G19" s="331">
        <v>100000</v>
      </c>
      <c r="H19" s="331">
        <v>4100000</v>
      </c>
      <c r="I19" s="331">
        <v>4200000</v>
      </c>
      <c r="J19" s="329"/>
      <c r="K19" s="331">
        <v>1300000</v>
      </c>
      <c r="L19" s="331">
        <v>4000000</v>
      </c>
      <c r="M19" s="331">
        <v>5300000</v>
      </c>
      <c r="N19" s="329"/>
      <c r="O19" s="331">
        <v>3100000</v>
      </c>
      <c r="P19" s="331">
        <v>3600000</v>
      </c>
      <c r="Q19" s="331">
        <v>6700000</v>
      </c>
      <c r="R19" s="329"/>
      <c r="S19" s="331">
        <v>5000000</v>
      </c>
      <c r="T19" s="331">
        <v>17600000</v>
      </c>
      <c r="U19" s="331">
        <v>22600000</v>
      </c>
    </row>
    <row r="20" spans="1:21" ht="12.4" customHeight="1" x14ac:dyDescent="0.2">
      <c r="A20" s="332" t="s">
        <v>87</v>
      </c>
      <c r="B20" s="304"/>
      <c r="C20" s="333">
        <v>205600000</v>
      </c>
      <c r="D20" s="333">
        <v>519700000</v>
      </c>
      <c r="E20" s="333">
        <v>725300000</v>
      </c>
      <c r="F20" s="334"/>
      <c r="G20" s="333">
        <v>236700000</v>
      </c>
      <c r="H20" s="335">
        <v>527200000</v>
      </c>
      <c r="I20" s="333">
        <v>763900000</v>
      </c>
      <c r="J20" s="334"/>
      <c r="K20" s="333">
        <v>222600000</v>
      </c>
      <c r="L20" s="335">
        <v>501900000</v>
      </c>
      <c r="M20" s="333">
        <v>724500000</v>
      </c>
      <c r="N20" s="334"/>
      <c r="O20" s="335">
        <v>217700000</v>
      </c>
      <c r="P20" s="335">
        <v>504100000</v>
      </c>
      <c r="Q20" s="333">
        <v>721800000</v>
      </c>
      <c r="R20" s="334"/>
      <c r="S20" s="333">
        <v>882600000</v>
      </c>
      <c r="T20" s="333">
        <v>2052800000</v>
      </c>
      <c r="U20" s="333">
        <v>2935400000</v>
      </c>
    </row>
    <row r="21" spans="1:21" ht="12.4" customHeight="1" x14ac:dyDescent="0.2">
      <c r="A21" s="299"/>
      <c r="B21" s="29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</row>
    <row r="22" spans="1:21" ht="12.4" customHeight="1" x14ac:dyDescent="0.2">
      <c r="A22" s="299"/>
      <c r="B22" s="327" t="s">
        <v>102</v>
      </c>
      <c r="C22" s="329">
        <v>420600000</v>
      </c>
      <c r="D22" s="329">
        <v>263400000</v>
      </c>
      <c r="E22" s="329">
        <v>684000000</v>
      </c>
      <c r="F22" s="336"/>
      <c r="G22" s="329">
        <v>399700000</v>
      </c>
      <c r="H22" s="329">
        <v>254600000</v>
      </c>
      <c r="I22" s="329">
        <v>654300000</v>
      </c>
      <c r="J22" s="336"/>
      <c r="K22" s="337">
        <v>440900000</v>
      </c>
      <c r="L22" s="337">
        <v>264100000</v>
      </c>
      <c r="M22" s="337">
        <v>705000000</v>
      </c>
      <c r="N22" s="336"/>
      <c r="O22" s="337">
        <v>511000000</v>
      </c>
      <c r="P22" s="337">
        <v>287700000</v>
      </c>
      <c r="Q22" s="338">
        <v>798700000</v>
      </c>
      <c r="R22" s="336"/>
      <c r="S22" s="329">
        <v>1772300000</v>
      </c>
      <c r="T22" s="329">
        <v>1069600000</v>
      </c>
      <c r="U22" s="329">
        <v>2841900000</v>
      </c>
    </row>
    <row r="23" spans="1:21" ht="12.4" customHeight="1" x14ac:dyDescent="0.2">
      <c r="A23" s="299"/>
      <c r="B23" s="327" t="s">
        <v>100</v>
      </c>
      <c r="C23" s="329">
        <v>179500000</v>
      </c>
      <c r="D23" s="329">
        <v>136200000</v>
      </c>
      <c r="E23" s="329">
        <v>315700000</v>
      </c>
      <c r="F23" s="336"/>
      <c r="G23" s="329">
        <v>188100000</v>
      </c>
      <c r="H23" s="329">
        <v>128300000</v>
      </c>
      <c r="I23" s="329">
        <v>316400000</v>
      </c>
      <c r="J23" s="336"/>
      <c r="K23" s="337">
        <v>185500000</v>
      </c>
      <c r="L23" s="337">
        <v>131200000</v>
      </c>
      <c r="M23" s="337">
        <v>316700000</v>
      </c>
      <c r="N23" s="336"/>
      <c r="O23" s="337">
        <v>211200000</v>
      </c>
      <c r="P23" s="337">
        <v>147400000</v>
      </c>
      <c r="Q23" s="338">
        <v>358600000</v>
      </c>
      <c r="R23" s="336"/>
      <c r="S23" s="329">
        <v>764400000</v>
      </c>
      <c r="T23" s="329">
        <v>543000000</v>
      </c>
      <c r="U23" s="329">
        <v>1307400000</v>
      </c>
    </row>
    <row r="24" spans="1:21" ht="12.4" customHeight="1" x14ac:dyDescent="0.2">
      <c r="A24" s="299"/>
      <c r="B24" s="327" t="s">
        <v>105</v>
      </c>
      <c r="C24" s="329">
        <v>24200000</v>
      </c>
      <c r="D24" s="329">
        <v>42600000</v>
      </c>
      <c r="E24" s="329">
        <v>66800000</v>
      </c>
      <c r="F24" s="336"/>
      <c r="G24" s="329">
        <v>13700000</v>
      </c>
      <c r="H24" s="329">
        <v>46000000</v>
      </c>
      <c r="I24" s="329">
        <v>59700000</v>
      </c>
      <c r="J24" s="336"/>
      <c r="K24" s="337">
        <v>15500000</v>
      </c>
      <c r="L24" s="337">
        <v>42500000</v>
      </c>
      <c r="M24" s="337">
        <v>58000000</v>
      </c>
      <c r="N24" s="336"/>
      <c r="O24" s="337">
        <v>8400000</v>
      </c>
      <c r="P24" s="337">
        <v>44400000</v>
      </c>
      <c r="Q24" s="338">
        <v>52800000</v>
      </c>
      <c r="R24" s="336"/>
      <c r="S24" s="329">
        <v>61700000</v>
      </c>
      <c r="T24" s="329">
        <v>175600000</v>
      </c>
      <c r="U24" s="329">
        <v>237300000</v>
      </c>
    </row>
    <row r="25" spans="1:21" ht="12.4" customHeight="1" x14ac:dyDescent="0.2">
      <c r="A25" s="299"/>
      <c r="B25" s="327" t="s">
        <v>104</v>
      </c>
      <c r="C25" s="329">
        <v>122000000</v>
      </c>
      <c r="D25" s="329">
        <v>171000000</v>
      </c>
      <c r="E25" s="329">
        <v>293000000</v>
      </c>
      <c r="F25" s="336"/>
      <c r="G25" s="329">
        <v>144600000</v>
      </c>
      <c r="H25" s="329">
        <v>183800000</v>
      </c>
      <c r="I25" s="329">
        <v>328400000</v>
      </c>
      <c r="J25" s="336"/>
      <c r="K25" s="337">
        <v>160100000</v>
      </c>
      <c r="L25" s="337">
        <v>188800000</v>
      </c>
      <c r="M25" s="337">
        <v>348900000</v>
      </c>
      <c r="N25" s="336"/>
      <c r="O25" s="337">
        <v>185800000</v>
      </c>
      <c r="P25" s="337">
        <v>192100000</v>
      </c>
      <c r="Q25" s="338">
        <v>377900000</v>
      </c>
      <c r="R25" s="336"/>
      <c r="S25" s="329">
        <v>612400000</v>
      </c>
      <c r="T25" s="329">
        <v>735900000</v>
      </c>
      <c r="U25" s="329">
        <v>1348300000</v>
      </c>
    </row>
    <row r="26" spans="1:21" ht="12.4" customHeight="1" x14ac:dyDescent="0.2">
      <c r="A26" s="299"/>
      <c r="B26" s="327" t="s">
        <v>101</v>
      </c>
      <c r="C26" s="329">
        <v>28200000</v>
      </c>
      <c r="D26" s="329">
        <v>43000000</v>
      </c>
      <c r="E26" s="329">
        <v>71200000</v>
      </c>
      <c r="F26" s="336"/>
      <c r="G26" s="329">
        <v>32600000</v>
      </c>
      <c r="H26" s="329">
        <v>43600000</v>
      </c>
      <c r="I26" s="329">
        <v>76200000</v>
      </c>
      <c r="J26" s="336"/>
      <c r="K26" s="329">
        <v>34700000</v>
      </c>
      <c r="L26" s="337">
        <v>42700000</v>
      </c>
      <c r="M26" s="337">
        <v>77400000</v>
      </c>
      <c r="N26" s="336"/>
      <c r="O26" s="329">
        <v>42000000</v>
      </c>
      <c r="P26" s="337">
        <v>45400000</v>
      </c>
      <c r="Q26" s="338">
        <v>87400000</v>
      </c>
      <c r="R26" s="336"/>
      <c r="S26" s="329">
        <v>137400000</v>
      </c>
      <c r="T26" s="329">
        <v>174800000</v>
      </c>
      <c r="U26" s="329">
        <v>312200000</v>
      </c>
    </row>
    <row r="27" spans="1:21" ht="12.4" customHeight="1" x14ac:dyDescent="0.2">
      <c r="A27" s="299"/>
      <c r="B27" s="327" t="s">
        <v>122</v>
      </c>
      <c r="C27" s="329">
        <v>900000</v>
      </c>
      <c r="D27" s="329">
        <v>7600000</v>
      </c>
      <c r="E27" s="329">
        <v>8500000</v>
      </c>
      <c r="F27" s="336"/>
      <c r="G27" s="329">
        <v>0</v>
      </c>
      <c r="H27" s="329">
        <v>6900000</v>
      </c>
      <c r="I27" s="329">
        <v>6900000</v>
      </c>
      <c r="J27" s="336"/>
      <c r="K27" s="329">
        <v>0</v>
      </c>
      <c r="L27" s="337">
        <v>6700000</v>
      </c>
      <c r="M27" s="337">
        <v>6700000</v>
      </c>
      <c r="N27" s="336"/>
      <c r="O27" s="329">
        <v>0</v>
      </c>
      <c r="P27" s="337">
        <v>6300000</v>
      </c>
      <c r="Q27" s="338">
        <v>6300000</v>
      </c>
      <c r="R27" s="336"/>
      <c r="S27" s="329">
        <v>900000</v>
      </c>
      <c r="T27" s="329">
        <v>27500000</v>
      </c>
      <c r="U27" s="329">
        <v>28400000</v>
      </c>
    </row>
    <row r="28" spans="1:21" ht="12.4" customHeight="1" x14ac:dyDescent="0.2">
      <c r="A28" s="299"/>
      <c r="B28" s="327" t="s">
        <v>107</v>
      </c>
      <c r="C28" s="329">
        <v>37300000</v>
      </c>
      <c r="D28" s="329">
        <v>1800000</v>
      </c>
      <c r="E28" s="329">
        <v>39100000</v>
      </c>
      <c r="F28" s="336"/>
      <c r="G28" s="329">
        <v>30400000</v>
      </c>
      <c r="H28" s="329">
        <v>2000000</v>
      </c>
      <c r="I28" s="329">
        <v>32400000</v>
      </c>
      <c r="J28" s="336"/>
      <c r="K28" s="337">
        <v>39600000</v>
      </c>
      <c r="L28" s="337">
        <v>1800000</v>
      </c>
      <c r="M28" s="337">
        <v>41400000</v>
      </c>
      <c r="N28" s="336"/>
      <c r="O28" s="337">
        <v>40200000</v>
      </c>
      <c r="P28" s="337">
        <v>1400000</v>
      </c>
      <c r="Q28" s="338">
        <v>41600000</v>
      </c>
      <c r="R28" s="336"/>
      <c r="S28" s="329">
        <v>147500000</v>
      </c>
      <c r="T28" s="329">
        <v>7000000</v>
      </c>
      <c r="U28" s="329">
        <v>154500000</v>
      </c>
    </row>
    <row r="29" spans="1:21" ht="12.4" customHeight="1" x14ac:dyDescent="0.2">
      <c r="A29" s="299"/>
      <c r="B29" s="327" t="s">
        <v>103</v>
      </c>
      <c r="C29" s="329">
        <v>24800000</v>
      </c>
      <c r="D29" s="329">
        <v>1600000</v>
      </c>
      <c r="E29" s="329">
        <v>26400000</v>
      </c>
      <c r="F29" s="336"/>
      <c r="G29" s="329">
        <v>24800000</v>
      </c>
      <c r="H29" s="329">
        <v>1400000</v>
      </c>
      <c r="I29" s="329">
        <v>26200000</v>
      </c>
      <c r="J29" s="336"/>
      <c r="K29" s="337">
        <v>41800000</v>
      </c>
      <c r="L29" s="337">
        <v>1800000</v>
      </c>
      <c r="M29" s="337">
        <v>43600000</v>
      </c>
      <c r="N29" s="336"/>
      <c r="O29" s="337">
        <v>23100000</v>
      </c>
      <c r="P29" s="337">
        <v>1500000</v>
      </c>
      <c r="Q29" s="338">
        <v>24600000</v>
      </c>
      <c r="R29" s="336"/>
      <c r="S29" s="329">
        <v>114400000</v>
      </c>
      <c r="T29" s="329">
        <v>6300000</v>
      </c>
      <c r="U29" s="329">
        <v>120700000</v>
      </c>
    </row>
    <row r="30" spans="1:21" ht="14.25" x14ac:dyDescent="0.2">
      <c r="A30" s="299"/>
      <c r="B30" s="339" t="s">
        <v>123</v>
      </c>
      <c r="C30" s="329">
        <v>31900000</v>
      </c>
      <c r="D30" s="329">
        <v>50400000</v>
      </c>
      <c r="E30" s="329">
        <v>82300000</v>
      </c>
      <c r="F30" s="336"/>
      <c r="G30" s="329">
        <v>33900000</v>
      </c>
      <c r="H30" s="329">
        <v>46100000</v>
      </c>
      <c r="I30" s="329">
        <v>80000000</v>
      </c>
      <c r="J30" s="336"/>
      <c r="K30" s="337">
        <v>38400000</v>
      </c>
      <c r="L30" s="337">
        <v>54300000</v>
      </c>
      <c r="M30" s="338">
        <v>92700000</v>
      </c>
      <c r="N30" s="336"/>
      <c r="O30" s="337">
        <v>38300000</v>
      </c>
      <c r="P30" s="337">
        <v>63400000</v>
      </c>
      <c r="Q30" s="338">
        <v>101700000</v>
      </c>
      <c r="R30" s="336"/>
      <c r="S30" s="329">
        <v>142600000</v>
      </c>
      <c r="T30" s="329">
        <v>214200000</v>
      </c>
      <c r="U30" s="329">
        <v>356800000</v>
      </c>
    </row>
    <row r="31" spans="1:21" ht="14.25" x14ac:dyDescent="0.2">
      <c r="A31" s="299"/>
      <c r="B31" s="340" t="s">
        <v>124</v>
      </c>
      <c r="C31" s="329">
        <v>15200000</v>
      </c>
      <c r="D31" s="329">
        <v>4100000</v>
      </c>
      <c r="E31" s="329">
        <v>19300000</v>
      </c>
      <c r="F31" s="341"/>
      <c r="G31" s="329">
        <v>9900000</v>
      </c>
      <c r="H31" s="329">
        <v>1200000</v>
      </c>
      <c r="I31" s="329">
        <v>11100000</v>
      </c>
      <c r="J31" s="336"/>
      <c r="K31" s="342">
        <v>13000000</v>
      </c>
      <c r="L31" s="342">
        <v>2400000</v>
      </c>
      <c r="M31" s="329">
        <v>15400000</v>
      </c>
      <c r="N31" s="343"/>
      <c r="O31" s="342">
        <v>9600000</v>
      </c>
      <c r="P31" s="342">
        <v>5000000</v>
      </c>
      <c r="Q31" s="329">
        <v>14600000</v>
      </c>
      <c r="R31" s="336"/>
      <c r="S31" s="329">
        <v>47800000</v>
      </c>
      <c r="T31" s="329">
        <v>12400000</v>
      </c>
      <c r="U31" s="329">
        <v>60200000</v>
      </c>
    </row>
    <row r="32" spans="1:21" ht="12.4" customHeight="1" x14ac:dyDescent="0.2">
      <c r="A32" s="299"/>
      <c r="B32" s="327" t="s">
        <v>97</v>
      </c>
      <c r="C32" s="329">
        <v>14900000</v>
      </c>
      <c r="D32" s="329">
        <v>3400000</v>
      </c>
      <c r="E32" s="329">
        <v>18300000</v>
      </c>
      <c r="F32" s="341"/>
      <c r="G32" s="329">
        <v>37300000</v>
      </c>
      <c r="H32" s="329">
        <v>7000000</v>
      </c>
      <c r="I32" s="329">
        <v>44300000</v>
      </c>
      <c r="J32" s="336"/>
      <c r="K32" s="342">
        <v>63200000</v>
      </c>
      <c r="L32" s="342">
        <v>10500000</v>
      </c>
      <c r="M32" s="329">
        <v>73700000</v>
      </c>
      <c r="N32" s="343"/>
      <c r="O32" s="342">
        <v>92400000</v>
      </c>
      <c r="P32" s="342">
        <v>20100000</v>
      </c>
      <c r="Q32" s="329">
        <v>112500000</v>
      </c>
      <c r="R32" s="336"/>
      <c r="S32" s="329">
        <v>207700000</v>
      </c>
      <c r="T32" s="329">
        <v>41000000</v>
      </c>
      <c r="U32" s="329">
        <v>248700000</v>
      </c>
    </row>
    <row r="33" spans="1:21" ht="12.4" customHeight="1" x14ac:dyDescent="0.2">
      <c r="A33" s="299"/>
      <c r="B33" s="327" t="s">
        <v>125</v>
      </c>
      <c r="C33" s="344">
        <v>0</v>
      </c>
      <c r="D33" s="344">
        <v>0</v>
      </c>
      <c r="E33" s="344">
        <v>0</v>
      </c>
      <c r="F33" s="345"/>
      <c r="G33" s="344">
        <v>0</v>
      </c>
      <c r="H33" s="344">
        <v>0</v>
      </c>
      <c r="I33" s="344">
        <v>0</v>
      </c>
      <c r="J33" s="346"/>
      <c r="K33" s="344">
        <v>0</v>
      </c>
      <c r="L33" s="347">
        <v>3800000</v>
      </c>
      <c r="M33" s="344">
        <v>3800000</v>
      </c>
      <c r="N33" s="348"/>
      <c r="O33" s="344">
        <v>0</v>
      </c>
      <c r="P33" s="347">
        <v>7300000</v>
      </c>
      <c r="Q33" s="344">
        <v>7300000</v>
      </c>
      <c r="R33" s="346"/>
      <c r="S33" s="344">
        <v>0</v>
      </c>
      <c r="T33" s="344">
        <v>11100000</v>
      </c>
      <c r="U33" s="344">
        <v>11100000</v>
      </c>
    </row>
    <row r="34" spans="1:21" ht="12.4" customHeight="1" x14ac:dyDescent="0.2">
      <c r="A34" s="299"/>
      <c r="B34" s="327" t="s">
        <v>96</v>
      </c>
      <c r="C34" s="349">
        <v>0</v>
      </c>
      <c r="D34" s="349">
        <v>1900000</v>
      </c>
      <c r="E34" s="349">
        <v>1900000</v>
      </c>
      <c r="F34" s="341"/>
      <c r="G34" s="349">
        <v>0</v>
      </c>
      <c r="H34" s="349">
        <v>2000000</v>
      </c>
      <c r="I34" s="349">
        <v>2000000</v>
      </c>
      <c r="J34" s="336"/>
      <c r="K34" s="349">
        <v>200000</v>
      </c>
      <c r="L34" s="350">
        <v>2800000</v>
      </c>
      <c r="M34" s="349">
        <v>3000000</v>
      </c>
      <c r="N34" s="343"/>
      <c r="O34" s="349">
        <v>0</v>
      </c>
      <c r="P34" s="350">
        <v>2300000</v>
      </c>
      <c r="Q34" s="349">
        <v>2300000</v>
      </c>
      <c r="R34" s="336"/>
      <c r="S34" s="349">
        <v>300000</v>
      </c>
      <c r="T34" s="349">
        <v>8800000</v>
      </c>
      <c r="U34" s="349">
        <v>9100000</v>
      </c>
    </row>
    <row r="35" spans="1:21" ht="12.4" customHeight="1" x14ac:dyDescent="0.2">
      <c r="A35" s="332" t="s">
        <v>95</v>
      </c>
      <c r="B35" s="304"/>
      <c r="C35" s="351">
        <v>899500000</v>
      </c>
      <c r="D35" s="351">
        <v>726800000</v>
      </c>
      <c r="E35" s="351">
        <v>1626300000</v>
      </c>
      <c r="F35" s="352"/>
      <c r="G35" s="351">
        <v>915000000</v>
      </c>
      <c r="H35" s="351">
        <v>722900000</v>
      </c>
      <c r="I35" s="351">
        <v>1637900000</v>
      </c>
      <c r="J35" s="352"/>
      <c r="K35" s="353">
        <v>1032800000</v>
      </c>
      <c r="L35" s="353">
        <v>753600000</v>
      </c>
      <c r="M35" s="353">
        <v>1786400000</v>
      </c>
      <c r="N35" s="352"/>
      <c r="O35" s="353">
        <v>1162000000</v>
      </c>
      <c r="P35" s="353">
        <v>824200000</v>
      </c>
      <c r="Q35" s="354">
        <v>1986200000</v>
      </c>
      <c r="R35" s="352"/>
      <c r="S35" s="351">
        <v>4009400000</v>
      </c>
      <c r="T35" s="351">
        <v>3027400000</v>
      </c>
      <c r="U35" s="351">
        <v>7036800000</v>
      </c>
    </row>
    <row r="36" spans="1:21" ht="12.4" customHeight="1" x14ac:dyDescent="0.2">
      <c r="A36" s="299"/>
      <c r="B36" s="299"/>
      <c r="C36" s="328"/>
      <c r="D36" s="328"/>
      <c r="E36" s="328"/>
      <c r="F36" s="329"/>
      <c r="G36" s="328"/>
      <c r="H36" s="328"/>
      <c r="I36" s="328"/>
      <c r="J36" s="329"/>
      <c r="K36" s="328"/>
      <c r="L36" s="328"/>
      <c r="M36" s="328"/>
      <c r="N36" s="329"/>
      <c r="O36" s="355"/>
      <c r="P36" s="328"/>
      <c r="Q36" s="328"/>
      <c r="R36" s="329"/>
      <c r="S36" s="328"/>
      <c r="T36" s="328"/>
      <c r="U36" s="328"/>
    </row>
    <row r="37" spans="1:21" ht="12.4" customHeight="1" x14ac:dyDescent="0.2">
      <c r="A37" s="299"/>
      <c r="B37" s="327" t="s">
        <v>86</v>
      </c>
      <c r="C37" s="329">
        <v>252700000</v>
      </c>
      <c r="D37" s="329">
        <v>320300000</v>
      </c>
      <c r="E37" s="329">
        <v>573000000</v>
      </c>
      <c r="F37" s="336"/>
      <c r="G37" s="329">
        <v>330000000</v>
      </c>
      <c r="H37" s="329">
        <v>334300000</v>
      </c>
      <c r="I37" s="329">
        <v>664300000</v>
      </c>
      <c r="J37" s="336"/>
      <c r="K37" s="337">
        <v>296700000</v>
      </c>
      <c r="L37" s="338">
        <v>331800000</v>
      </c>
      <c r="M37" s="338">
        <v>628500000</v>
      </c>
      <c r="N37" s="336"/>
      <c r="O37" s="337">
        <v>283000000</v>
      </c>
      <c r="P37" s="338">
        <v>344200000</v>
      </c>
      <c r="Q37" s="338">
        <v>627200000</v>
      </c>
      <c r="R37" s="336"/>
      <c r="S37" s="329">
        <v>1162400000</v>
      </c>
      <c r="T37" s="329">
        <v>1330700000</v>
      </c>
      <c r="U37" s="329">
        <v>2493100000</v>
      </c>
    </row>
    <row r="38" spans="1:21" ht="12.4" customHeight="1" x14ac:dyDescent="0.2">
      <c r="A38" s="299"/>
      <c r="B38" s="327" t="s">
        <v>83</v>
      </c>
      <c r="C38" s="329">
        <v>-100000</v>
      </c>
      <c r="D38" s="329">
        <v>30300000</v>
      </c>
      <c r="E38" s="329">
        <v>30200000</v>
      </c>
      <c r="F38" s="336"/>
      <c r="G38" s="329">
        <v>4500000</v>
      </c>
      <c r="H38" s="329">
        <v>31500000</v>
      </c>
      <c r="I38" s="329">
        <v>36000000</v>
      </c>
      <c r="J38" s="336"/>
      <c r="K38" s="337">
        <v>7300000</v>
      </c>
      <c r="L38" s="338">
        <v>28400000</v>
      </c>
      <c r="M38" s="329">
        <v>35700000</v>
      </c>
      <c r="N38" s="336"/>
      <c r="O38" s="337">
        <v>14600000</v>
      </c>
      <c r="P38" s="338">
        <v>30900000</v>
      </c>
      <c r="Q38" s="329">
        <v>45500000</v>
      </c>
      <c r="R38" s="336"/>
      <c r="S38" s="329">
        <v>26300000</v>
      </c>
      <c r="T38" s="329">
        <v>121000000</v>
      </c>
      <c r="U38" s="329">
        <v>147300000</v>
      </c>
    </row>
    <row r="39" spans="1:21" ht="12.4" customHeight="1" x14ac:dyDescent="0.2">
      <c r="A39" s="299"/>
      <c r="B39" s="327" t="s">
        <v>85</v>
      </c>
      <c r="C39" s="329">
        <v>62300000</v>
      </c>
      <c r="D39" s="329">
        <v>5200000</v>
      </c>
      <c r="E39" s="329">
        <v>67500000</v>
      </c>
      <c r="F39" s="336"/>
      <c r="G39" s="329">
        <v>70400000</v>
      </c>
      <c r="H39" s="329">
        <v>17300000</v>
      </c>
      <c r="I39" s="329">
        <v>87700000</v>
      </c>
      <c r="J39" s="336"/>
      <c r="K39" s="337">
        <v>75900000</v>
      </c>
      <c r="L39" s="329">
        <v>35300000</v>
      </c>
      <c r="M39" s="338">
        <v>111200000</v>
      </c>
      <c r="N39" s="336"/>
      <c r="O39" s="337">
        <v>69100000</v>
      </c>
      <c r="P39" s="329">
        <v>48400000</v>
      </c>
      <c r="Q39" s="338">
        <v>117500000</v>
      </c>
      <c r="R39" s="336"/>
      <c r="S39" s="329">
        <v>277700000</v>
      </c>
      <c r="T39" s="329">
        <v>106100000</v>
      </c>
      <c r="U39" s="329">
        <v>383800000</v>
      </c>
    </row>
    <row r="40" spans="1:21" ht="12.4" customHeight="1" x14ac:dyDescent="0.2">
      <c r="A40" s="299"/>
      <c r="B40" s="327" t="s">
        <v>84</v>
      </c>
      <c r="C40" s="329">
        <v>63400000</v>
      </c>
      <c r="D40" s="329">
        <v>24800000</v>
      </c>
      <c r="E40" s="329">
        <v>88200000</v>
      </c>
      <c r="F40" s="336"/>
      <c r="G40" s="329">
        <v>114900000</v>
      </c>
      <c r="H40" s="329">
        <v>19700000</v>
      </c>
      <c r="I40" s="329">
        <v>134600000</v>
      </c>
      <c r="J40" s="336"/>
      <c r="K40" s="337">
        <v>57400000</v>
      </c>
      <c r="L40" s="338">
        <v>28600000</v>
      </c>
      <c r="M40" s="338">
        <v>86000000</v>
      </c>
      <c r="N40" s="336"/>
      <c r="O40" s="337">
        <v>151000000</v>
      </c>
      <c r="P40" s="338">
        <v>25200000</v>
      </c>
      <c r="Q40" s="338">
        <v>176200000</v>
      </c>
      <c r="R40" s="336"/>
      <c r="S40" s="329">
        <v>386700000</v>
      </c>
      <c r="T40" s="329">
        <v>98300000</v>
      </c>
      <c r="U40" s="329">
        <v>485000000</v>
      </c>
    </row>
    <row r="41" spans="1:21" ht="12.4" customHeight="1" x14ac:dyDescent="0.2">
      <c r="A41" s="299"/>
      <c r="B41" s="327" t="s">
        <v>80</v>
      </c>
      <c r="C41" s="349">
        <v>0</v>
      </c>
      <c r="D41" s="349">
        <v>100000</v>
      </c>
      <c r="E41" s="349">
        <v>100000</v>
      </c>
      <c r="F41" s="336"/>
      <c r="G41" s="349">
        <v>0</v>
      </c>
      <c r="H41" s="349">
        <v>-100000</v>
      </c>
      <c r="I41" s="349">
        <v>-100000</v>
      </c>
      <c r="J41" s="336"/>
      <c r="K41" s="349">
        <v>0</v>
      </c>
      <c r="L41" s="349">
        <v>0</v>
      </c>
      <c r="M41" s="349">
        <v>0</v>
      </c>
      <c r="N41" s="336"/>
      <c r="O41" s="349">
        <v>600000</v>
      </c>
      <c r="P41" s="349">
        <v>0</v>
      </c>
      <c r="Q41" s="349">
        <v>600000</v>
      </c>
      <c r="R41" s="336"/>
      <c r="S41" s="349">
        <v>600000</v>
      </c>
      <c r="T41" s="349">
        <v>0</v>
      </c>
      <c r="U41" s="349">
        <v>600000</v>
      </c>
    </row>
    <row r="42" spans="1:21" ht="12.4" customHeight="1" x14ac:dyDescent="0.2">
      <c r="A42" s="327" t="s">
        <v>79</v>
      </c>
      <c r="B42" s="299"/>
      <c r="C42" s="351">
        <v>378400000</v>
      </c>
      <c r="D42" s="351">
        <v>380600000</v>
      </c>
      <c r="E42" s="351">
        <v>759000000</v>
      </c>
      <c r="F42" s="352"/>
      <c r="G42" s="351">
        <v>519900000</v>
      </c>
      <c r="H42" s="351">
        <v>402700000</v>
      </c>
      <c r="I42" s="351">
        <v>922600000</v>
      </c>
      <c r="J42" s="352"/>
      <c r="K42" s="356">
        <v>437200000</v>
      </c>
      <c r="L42" s="356">
        <v>424100000</v>
      </c>
      <c r="M42" s="356">
        <v>861300000</v>
      </c>
      <c r="N42" s="352"/>
      <c r="O42" s="356">
        <v>518300000</v>
      </c>
      <c r="P42" s="356">
        <v>448600000</v>
      </c>
      <c r="Q42" s="351">
        <v>966900000</v>
      </c>
      <c r="R42" s="352"/>
      <c r="S42" s="351">
        <v>1853700000</v>
      </c>
      <c r="T42" s="351">
        <v>1656100000</v>
      </c>
      <c r="U42" s="351">
        <v>3509800000</v>
      </c>
    </row>
    <row r="43" spans="1:21" ht="12.4" customHeight="1" x14ac:dyDescent="0.2">
      <c r="A43" s="299"/>
      <c r="B43" s="299"/>
      <c r="C43" s="328"/>
      <c r="D43" s="328"/>
      <c r="E43" s="328"/>
      <c r="F43" s="329"/>
      <c r="G43" s="328"/>
      <c r="H43" s="328"/>
      <c r="I43" s="328"/>
      <c r="J43" s="329"/>
      <c r="K43" s="328"/>
      <c r="L43" s="328"/>
      <c r="M43" s="328"/>
      <c r="N43" s="329"/>
      <c r="O43" s="328"/>
      <c r="P43" s="328"/>
      <c r="Q43" s="328"/>
      <c r="R43" s="329"/>
      <c r="S43" s="328"/>
      <c r="T43" s="328"/>
      <c r="U43" s="328"/>
    </row>
    <row r="44" spans="1:21" ht="12.4" customHeight="1" x14ac:dyDescent="0.2">
      <c r="A44" s="299"/>
      <c r="B44" s="327" t="s">
        <v>112</v>
      </c>
      <c r="C44" s="328">
        <v>247100000</v>
      </c>
      <c r="D44" s="328">
        <v>291200000</v>
      </c>
      <c r="E44" s="328">
        <v>538300000</v>
      </c>
      <c r="F44" s="329"/>
      <c r="G44" s="328">
        <v>309500000</v>
      </c>
      <c r="H44" s="328">
        <v>258400000</v>
      </c>
      <c r="I44" s="328">
        <v>567900000</v>
      </c>
      <c r="J44" s="329"/>
      <c r="K44" s="328">
        <v>313300000</v>
      </c>
      <c r="L44" s="328">
        <v>252800000</v>
      </c>
      <c r="M44" s="328">
        <v>566100000</v>
      </c>
      <c r="N44" s="329"/>
      <c r="O44" s="328">
        <v>387000000</v>
      </c>
      <c r="P44" s="328">
        <v>251400000</v>
      </c>
      <c r="Q44" s="328">
        <v>638400000</v>
      </c>
      <c r="R44" s="329"/>
      <c r="S44" s="330">
        <v>1256800000</v>
      </c>
      <c r="T44" s="330">
        <v>1053900000</v>
      </c>
      <c r="U44" s="330">
        <v>2310700000</v>
      </c>
    </row>
    <row r="45" spans="1:21" x14ac:dyDescent="0.2">
      <c r="A45" s="299"/>
      <c r="B45" s="327" t="s">
        <v>110</v>
      </c>
      <c r="C45" s="328">
        <v>5700000</v>
      </c>
      <c r="D45" s="328">
        <v>16200000</v>
      </c>
      <c r="E45" s="328">
        <v>21900000</v>
      </c>
      <c r="F45" s="329"/>
      <c r="G45" s="328">
        <v>11200000</v>
      </c>
      <c r="H45" s="328">
        <v>14800000</v>
      </c>
      <c r="I45" s="328">
        <v>26000000</v>
      </c>
      <c r="J45" s="329"/>
      <c r="K45" s="328">
        <v>9000000</v>
      </c>
      <c r="L45" s="328">
        <v>14600000</v>
      </c>
      <c r="M45" s="328">
        <v>23600000</v>
      </c>
      <c r="N45" s="329"/>
      <c r="O45" s="328">
        <v>12200000</v>
      </c>
      <c r="P45" s="328">
        <v>13900000</v>
      </c>
      <c r="Q45" s="328">
        <v>26100000</v>
      </c>
      <c r="R45" s="329"/>
      <c r="S45" s="328">
        <v>38100000</v>
      </c>
      <c r="T45" s="328">
        <v>59400000</v>
      </c>
      <c r="U45" s="328">
        <v>97500000</v>
      </c>
    </row>
    <row r="46" spans="1:21" ht="12.4" customHeight="1" x14ac:dyDescent="0.2">
      <c r="A46" s="299"/>
      <c r="B46" s="327" t="s">
        <v>111</v>
      </c>
      <c r="C46" s="328">
        <v>94600000</v>
      </c>
      <c r="D46" s="328">
        <v>27200000</v>
      </c>
      <c r="E46" s="328">
        <v>121800000</v>
      </c>
      <c r="F46" s="336"/>
      <c r="G46" s="328">
        <v>102000000</v>
      </c>
      <c r="H46" s="328">
        <v>26800000</v>
      </c>
      <c r="I46" s="328">
        <v>128800000</v>
      </c>
      <c r="J46" s="336"/>
      <c r="K46" s="328">
        <v>106300000</v>
      </c>
      <c r="L46" s="328">
        <v>25800000</v>
      </c>
      <c r="M46" s="328">
        <v>132100000</v>
      </c>
      <c r="N46" s="336"/>
      <c r="O46" s="328">
        <v>114600000</v>
      </c>
      <c r="P46" s="328">
        <v>25700000</v>
      </c>
      <c r="Q46" s="328">
        <v>140300000</v>
      </c>
      <c r="R46" s="336"/>
      <c r="S46" s="330">
        <v>417600000</v>
      </c>
      <c r="T46" s="330">
        <v>105400000</v>
      </c>
      <c r="U46" s="330">
        <v>523000000</v>
      </c>
    </row>
    <row r="47" spans="1:21" ht="12.4" customHeight="1" x14ac:dyDescent="0.2">
      <c r="A47" s="299"/>
      <c r="B47" s="327" t="s">
        <v>113</v>
      </c>
      <c r="C47" s="329">
        <v>4900000</v>
      </c>
      <c r="D47" s="329">
        <v>13900000</v>
      </c>
      <c r="E47" s="329">
        <v>18800000</v>
      </c>
      <c r="F47" s="329"/>
      <c r="G47" s="329">
        <v>5100000</v>
      </c>
      <c r="H47" s="329">
        <v>14300000</v>
      </c>
      <c r="I47" s="329">
        <v>19400000</v>
      </c>
      <c r="J47" s="329"/>
      <c r="K47" s="329">
        <v>6000000</v>
      </c>
      <c r="L47" s="329">
        <v>14500000</v>
      </c>
      <c r="M47" s="328">
        <v>20500000</v>
      </c>
      <c r="N47" s="329"/>
      <c r="O47" s="329">
        <v>5100000</v>
      </c>
      <c r="P47" s="329">
        <v>12200000</v>
      </c>
      <c r="Q47" s="329">
        <v>17300000</v>
      </c>
      <c r="R47" s="329"/>
      <c r="S47" s="329">
        <v>21000000</v>
      </c>
      <c r="T47" s="329">
        <v>55000000</v>
      </c>
      <c r="U47" s="330">
        <v>76000000</v>
      </c>
    </row>
    <row r="48" spans="1:21" x14ac:dyDescent="0.2">
      <c r="A48" s="299"/>
      <c r="B48" s="327" t="s">
        <v>109</v>
      </c>
      <c r="C48" s="331">
        <v>5200000</v>
      </c>
      <c r="D48" s="331">
        <v>9300000</v>
      </c>
      <c r="E48" s="331">
        <v>14500000</v>
      </c>
      <c r="F48" s="329"/>
      <c r="G48" s="331">
        <v>4700000</v>
      </c>
      <c r="H48" s="331">
        <v>16300000</v>
      </c>
      <c r="I48" s="331">
        <v>21000000</v>
      </c>
      <c r="J48" s="329"/>
      <c r="K48" s="331">
        <v>6200000</v>
      </c>
      <c r="L48" s="331">
        <v>11400000</v>
      </c>
      <c r="M48" s="331">
        <v>17600000</v>
      </c>
      <c r="N48" s="329"/>
      <c r="O48" s="331">
        <v>5300000</v>
      </c>
      <c r="P48" s="331">
        <v>2400000</v>
      </c>
      <c r="Q48" s="331">
        <v>7700000</v>
      </c>
      <c r="R48" s="329"/>
      <c r="S48" s="331">
        <v>21400000</v>
      </c>
      <c r="T48" s="331">
        <v>39400000</v>
      </c>
      <c r="U48" s="331">
        <v>60800000</v>
      </c>
    </row>
    <row r="49" spans="1:21" ht="18.75" customHeight="1" x14ac:dyDescent="0.2">
      <c r="A49" s="332" t="s">
        <v>108</v>
      </c>
      <c r="B49" s="304"/>
      <c r="C49" s="335">
        <v>357500000</v>
      </c>
      <c r="D49" s="335">
        <v>357700000</v>
      </c>
      <c r="E49" s="335">
        <v>715200000</v>
      </c>
      <c r="F49" s="351"/>
      <c r="G49" s="335">
        <v>432600000</v>
      </c>
      <c r="H49" s="335">
        <v>330600000</v>
      </c>
      <c r="I49" s="335">
        <v>763200000</v>
      </c>
      <c r="J49" s="351"/>
      <c r="K49" s="335">
        <v>440800000</v>
      </c>
      <c r="L49" s="335">
        <v>319100000</v>
      </c>
      <c r="M49" s="335">
        <v>759900000</v>
      </c>
      <c r="N49" s="351"/>
      <c r="O49" s="335">
        <v>524000000</v>
      </c>
      <c r="P49" s="335">
        <v>305700000</v>
      </c>
      <c r="Q49" s="335">
        <v>829700000</v>
      </c>
      <c r="R49" s="351"/>
      <c r="S49" s="333">
        <v>1754900000</v>
      </c>
      <c r="T49" s="333">
        <v>1313100000</v>
      </c>
      <c r="U49" s="333">
        <v>3068000000</v>
      </c>
    </row>
    <row r="50" spans="1:21" ht="12.4" customHeight="1" x14ac:dyDescent="0.2">
      <c r="A50" s="299"/>
      <c r="B50" s="299"/>
      <c r="C50" s="335"/>
      <c r="D50" s="335"/>
      <c r="E50" s="335"/>
      <c r="F50" s="334"/>
      <c r="G50" s="335"/>
      <c r="H50" s="335"/>
      <c r="I50" s="335"/>
      <c r="J50" s="334"/>
      <c r="K50" s="335"/>
      <c r="L50" s="335"/>
      <c r="M50" s="335"/>
      <c r="N50" s="334"/>
      <c r="O50" s="335"/>
      <c r="P50" s="335"/>
      <c r="Q50" s="335"/>
      <c r="R50" s="334"/>
      <c r="S50" s="335"/>
      <c r="T50" s="335"/>
      <c r="U50" s="335"/>
    </row>
    <row r="51" spans="1:21" ht="12.4" customHeight="1" x14ac:dyDescent="0.2">
      <c r="A51" s="299"/>
      <c r="B51" s="327" t="s">
        <v>78</v>
      </c>
      <c r="C51" s="357">
        <v>0</v>
      </c>
      <c r="D51" s="357">
        <v>28400000</v>
      </c>
      <c r="E51" s="357">
        <v>28400000</v>
      </c>
      <c r="F51" s="299"/>
      <c r="G51" s="357">
        <v>0</v>
      </c>
      <c r="H51" s="357">
        <v>20300000</v>
      </c>
      <c r="I51" s="357">
        <v>20300000</v>
      </c>
      <c r="J51" s="299"/>
      <c r="K51" s="357">
        <v>0</v>
      </c>
      <c r="L51" s="357">
        <v>22300000</v>
      </c>
      <c r="M51" s="357">
        <v>22300000</v>
      </c>
      <c r="N51" s="299"/>
      <c r="O51" s="357">
        <v>0</v>
      </c>
      <c r="P51" s="357">
        <v>19300000</v>
      </c>
      <c r="Q51" s="357">
        <v>19300000</v>
      </c>
      <c r="R51" s="299"/>
      <c r="S51" s="357">
        <v>0</v>
      </c>
      <c r="T51" s="357">
        <v>90200000</v>
      </c>
      <c r="U51" s="357">
        <v>90200000</v>
      </c>
    </row>
    <row r="52" spans="1:21" x14ac:dyDescent="0.2">
      <c r="A52" s="299"/>
      <c r="B52" s="327" t="s">
        <v>77</v>
      </c>
      <c r="C52" s="358">
        <v>13500000</v>
      </c>
      <c r="D52" s="358">
        <v>27200000</v>
      </c>
      <c r="E52" s="358">
        <v>40700000</v>
      </c>
      <c r="F52" s="336"/>
      <c r="G52" s="358">
        <v>13600000</v>
      </c>
      <c r="H52" s="358">
        <v>16500000</v>
      </c>
      <c r="I52" s="358">
        <v>30100000</v>
      </c>
      <c r="J52" s="336"/>
      <c r="K52" s="358">
        <v>11600000</v>
      </c>
      <c r="L52" s="358">
        <v>15000000</v>
      </c>
      <c r="M52" s="358">
        <v>26600000</v>
      </c>
      <c r="N52" s="336"/>
      <c r="O52" s="358">
        <v>16800000</v>
      </c>
      <c r="P52" s="358">
        <v>23200000</v>
      </c>
      <c r="Q52" s="358">
        <v>40000000</v>
      </c>
      <c r="R52" s="336"/>
      <c r="S52" s="358">
        <v>55600000</v>
      </c>
      <c r="T52" s="358">
        <v>82000000</v>
      </c>
      <c r="U52" s="358">
        <v>137600000</v>
      </c>
    </row>
    <row r="53" spans="1:21" ht="18.75" customHeight="1" x14ac:dyDescent="0.2">
      <c r="A53" s="332" t="s">
        <v>76</v>
      </c>
      <c r="B53" s="304"/>
      <c r="C53" s="359">
        <v>13500000</v>
      </c>
      <c r="D53" s="359">
        <v>55600000</v>
      </c>
      <c r="E53" s="359">
        <v>69100000</v>
      </c>
      <c r="F53" s="360"/>
      <c r="G53" s="359">
        <v>13600000</v>
      </c>
      <c r="H53" s="359">
        <v>36700000</v>
      </c>
      <c r="I53" s="359">
        <v>50300000</v>
      </c>
      <c r="J53" s="360"/>
      <c r="K53" s="361">
        <v>11700000</v>
      </c>
      <c r="L53" s="361">
        <v>37100000</v>
      </c>
      <c r="M53" s="361">
        <v>48800000</v>
      </c>
      <c r="N53" s="360"/>
      <c r="O53" s="359">
        <v>16800000</v>
      </c>
      <c r="P53" s="359">
        <v>42500000</v>
      </c>
      <c r="Q53" s="359">
        <v>59300000</v>
      </c>
      <c r="R53" s="360"/>
      <c r="S53" s="359">
        <v>55600000</v>
      </c>
      <c r="T53" s="359">
        <v>172100000</v>
      </c>
      <c r="U53" s="359">
        <v>227700000</v>
      </c>
    </row>
    <row r="54" spans="1:21" ht="12.4" customHeight="1" x14ac:dyDescent="0.2">
      <c r="A54" s="299"/>
      <c r="B54" s="299"/>
      <c r="C54" s="362"/>
      <c r="D54" s="362"/>
      <c r="E54" s="362"/>
      <c r="F54" s="363"/>
      <c r="G54" s="362"/>
      <c r="H54" s="362"/>
      <c r="I54" s="362"/>
      <c r="J54" s="363"/>
      <c r="K54" s="362"/>
      <c r="L54" s="362"/>
      <c r="M54" s="362"/>
      <c r="N54" s="363"/>
      <c r="O54" s="362"/>
      <c r="P54" s="362"/>
      <c r="Q54" s="362"/>
      <c r="R54" s="363"/>
      <c r="S54" s="362"/>
      <c r="T54" s="362"/>
      <c r="U54" s="364"/>
    </row>
    <row r="55" spans="1:21" ht="18.75" customHeight="1" x14ac:dyDescent="0.2">
      <c r="A55" s="365" t="s">
        <v>75</v>
      </c>
      <c r="B55" s="304"/>
      <c r="C55" s="333">
        <v>1854500000</v>
      </c>
      <c r="D55" s="333">
        <v>2040400000</v>
      </c>
      <c r="E55" s="333">
        <v>3894900000</v>
      </c>
      <c r="F55" s="351"/>
      <c r="G55" s="333">
        <v>2117800000</v>
      </c>
      <c r="H55" s="333">
        <v>2020100000</v>
      </c>
      <c r="I55" s="333">
        <v>4137900000</v>
      </c>
      <c r="J55" s="351"/>
      <c r="K55" s="333">
        <v>2145100000</v>
      </c>
      <c r="L55" s="333">
        <v>2035800000</v>
      </c>
      <c r="M55" s="333">
        <v>4180900000</v>
      </c>
      <c r="N55" s="351"/>
      <c r="O55" s="333">
        <v>2438800000</v>
      </c>
      <c r="P55" s="333">
        <v>2125100000</v>
      </c>
      <c r="Q55" s="333">
        <v>4563900000</v>
      </c>
      <c r="R55" s="351"/>
      <c r="S55" s="333">
        <v>8556200000</v>
      </c>
      <c r="T55" s="333">
        <v>8221500000</v>
      </c>
      <c r="U55" s="333">
        <v>16777700000</v>
      </c>
    </row>
    <row r="56" spans="1:21" ht="12.4" customHeight="1" x14ac:dyDescent="0.2">
      <c r="A56" s="299"/>
      <c r="B56" s="299"/>
      <c r="C56" s="366"/>
      <c r="D56" s="366"/>
      <c r="E56" s="366"/>
      <c r="F56" s="299"/>
      <c r="G56" s="366"/>
      <c r="H56" s="366"/>
      <c r="I56" s="366"/>
      <c r="J56" s="299"/>
      <c r="K56" s="366"/>
      <c r="L56" s="366"/>
      <c r="M56" s="366"/>
      <c r="N56" s="299"/>
      <c r="O56" s="366"/>
      <c r="P56" s="366"/>
      <c r="Q56" s="366"/>
      <c r="R56" s="299"/>
      <c r="S56" s="366"/>
      <c r="T56" s="366"/>
      <c r="U56" s="366"/>
    </row>
    <row r="57" spans="1:21" ht="18.75" customHeight="1" x14ac:dyDescent="0.2">
      <c r="A57" s="311"/>
      <c r="B57" s="367" t="s">
        <v>74</v>
      </c>
      <c r="C57" s="328">
        <v>231400000</v>
      </c>
      <c r="D57" s="328">
        <v>293000000</v>
      </c>
      <c r="E57" s="328">
        <v>524400000</v>
      </c>
      <c r="F57" s="329"/>
      <c r="G57" s="328">
        <v>255400000</v>
      </c>
      <c r="H57" s="328">
        <v>315100000</v>
      </c>
      <c r="I57" s="328">
        <v>570500000</v>
      </c>
      <c r="J57" s="329"/>
      <c r="K57" s="328">
        <v>256400000</v>
      </c>
      <c r="L57" s="328">
        <v>302300000</v>
      </c>
      <c r="M57" s="328">
        <v>558700000</v>
      </c>
      <c r="N57" s="329"/>
      <c r="O57" s="328">
        <v>272200000</v>
      </c>
      <c r="P57" s="328">
        <v>334400000</v>
      </c>
      <c r="Q57" s="328">
        <v>606600000</v>
      </c>
      <c r="R57" s="329"/>
      <c r="S57" s="330">
        <v>1015400000</v>
      </c>
      <c r="T57" s="330">
        <v>1246400000</v>
      </c>
      <c r="U57" s="330">
        <v>2261800000</v>
      </c>
    </row>
    <row r="58" spans="1:21" ht="18.75" customHeight="1" x14ac:dyDescent="0.2">
      <c r="A58" s="368"/>
      <c r="B58" s="367" t="s">
        <v>73</v>
      </c>
      <c r="C58" s="331">
        <v>125400000</v>
      </c>
      <c r="D58" s="331">
        <v>100000000</v>
      </c>
      <c r="E58" s="331">
        <v>225400000</v>
      </c>
      <c r="F58" s="329"/>
      <c r="G58" s="331">
        <v>154600000</v>
      </c>
      <c r="H58" s="331">
        <v>115700000</v>
      </c>
      <c r="I58" s="331">
        <v>270300000</v>
      </c>
      <c r="J58" s="329"/>
      <c r="K58" s="331">
        <v>136200000</v>
      </c>
      <c r="L58" s="331">
        <v>83900000</v>
      </c>
      <c r="M58" s="331">
        <v>220100000</v>
      </c>
      <c r="N58" s="329"/>
      <c r="O58" s="331">
        <v>109600000</v>
      </c>
      <c r="P58" s="331">
        <v>95500000</v>
      </c>
      <c r="Q58" s="331">
        <v>205100000</v>
      </c>
      <c r="R58" s="329"/>
      <c r="S58" s="331">
        <v>525800000</v>
      </c>
      <c r="T58" s="331">
        <v>393400000</v>
      </c>
      <c r="U58" s="331">
        <v>919200000</v>
      </c>
    </row>
    <row r="59" spans="1:21" ht="12.4" customHeight="1" x14ac:dyDescent="0.2">
      <c r="A59" s="299"/>
      <c r="B59" s="299"/>
      <c r="C59" s="369"/>
      <c r="D59" s="369"/>
      <c r="E59" s="369"/>
      <c r="F59" s="369"/>
      <c r="G59" s="369"/>
      <c r="H59" s="369"/>
      <c r="I59" s="370"/>
      <c r="J59" s="369"/>
      <c r="K59" s="369"/>
      <c r="L59" s="369"/>
      <c r="M59" s="370"/>
      <c r="N59" s="369"/>
      <c r="O59" s="369"/>
      <c r="P59" s="369"/>
      <c r="Q59" s="370"/>
      <c r="R59" s="369"/>
      <c r="S59" s="369"/>
      <c r="T59" s="369"/>
      <c r="U59" s="370"/>
    </row>
    <row r="60" spans="1:21" ht="12.4" customHeight="1" x14ac:dyDescent="0.2">
      <c r="A60" s="365" t="s">
        <v>72</v>
      </c>
      <c r="B60" s="304"/>
      <c r="C60" s="359">
        <v>356800000</v>
      </c>
      <c r="D60" s="359">
        <v>393000000</v>
      </c>
      <c r="E60" s="359">
        <v>749800000</v>
      </c>
      <c r="F60" s="360"/>
      <c r="G60" s="359">
        <v>410000000</v>
      </c>
      <c r="H60" s="359">
        <v>430800000</v>
      </c>
      <c r="I60" s="359">
        <v>840800000</v>
      </c>
      <c r="J60" s="360"/>
      <c r="K60" s="361">
        <v>392600000</v>
      </c>
      <c r="L60" s="361">
        <v>386200000</v>
      </c>
      <c r="M60" s="361">
        <v>778800000</v>
      </c>
      <c r="N60" s="360"/>
      <c r="O60" s="359">
        <v>381800000</v>
      </c>
      <c r="P60" s="359">
        <v>429900000</v>
      </c>
      <c r="Q60" s="359">
        <v>811700000</v>
      </c>
      <c r="R60" s="360"/>
      <c r="S60" s="359">
        <v>1541200000</v>
      </c>
      <c r="T60" s="359">
        <v>1639800000</v>
      </c>
      <c r="U60" s="359">
        <v>3181000000</v>
      </c>
    </row>
    <row r="61" spans="1:21" ht="12.4" customHeight="1" x14ac:dyDescent="0.2">
      <c r="A61" s="299"/>
      <c r="B61" s="299"/>
      <c r="C61" s="371"/>
      <c r="D61" s="371"/>
      <c r="E61" s="371"/>
      <c r="F61" s="372"/>
      <c r="G61" s="371"/>
      <c r="H61" s="371"/>
      <c r="I61" s="371"/>
      <c r="J61" s="372"/>
      <c r="K61" s="371"/>
      <c r="L61" s="371"/>
      <c r="M61" s="371"/>
      <c r="N61" s="372"/>
      <c r="O61" s="371"/>
      <c r="P61" s="371"/>
      <c r="Q61" s="371"/>
      <c r="R61" s="372"/>
      <c r="S61" s="371"/>
      <c r="T61" s="371"/>
      <c r="U61" s="371"/>
    </row>
    <row r="62" spans="1:21" ht="8.65" customHeight="1" x14ac:dyDescent="0.2">
      <c r="A62" s="299"/>
      <c r="B62" s="299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</row>
    <row r="63" spans="1:21" ht="8.65" customHeight="1" x14ac:dyDescent="0.2">
      <c r="A63" s="299"/>
      <c r="B63" s="29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70"/>
    </row>
    <row r="64" spans="1:21" ht="18.75" customHeight="1" thickBot="1" x14ac:dyDescent="0.25">
      <c r="A64" s="374" t="s">
        <v>71</v>
      </c>
      <c r="B64" s="375"/>
      <c r="C64" s="376">
        <v>2211300000</v>
      </c>
      <c r="D64" s="376">
        <v>2433400000</v>
      </c>
      <c r="E64" s="376">
        <v>4644700000</v>
      </c>
      <c r="F64" s="377"/>
      <c r="G64" s="376">
        <v>2527800000</v>
      </c>
      <c r="H64" s="376">
        <v>2450900000</v>
      </c>
      <c r="I64" s="376">
        <v>4978700000</v>
      </c>
      <c r="J64" s="377"/>
      <c r="K64" s="378">
        <v>2537700000</v>
      </c>
      <c r="L64" s="378">
        <v>2422000000</v>
      </c>
      <c r="M64" s="378">
        <v>4959700000</v>
      </c>
      <c r="N64" s="377"/>
      <c r="O64" s="378">
        <v>2820600000</v>
      </c>
      <c r="P64" s="378">
        <v>2555000000</v>
      </c>
      <c r="Q64" s="376">
        <v>5375600000</v>
      </c>
      <c r="R64" s="377"/>
      <c r="S64" s="376">
        <v>10097400000</v>
      </c>
      <c r="T64" s="376">
        <v>9861300000</v>
      </c>
      <c r="U64" s="376">
        <v>19958700000</v>
      </c>
    </row>
    <row r="65" spans="1:21" ht="18.75" customHeight="1" x14ac:dyDescent="0.2">
      <c r="A65" s="369"/>
      <c r="B65" s="369"/>
      <c r="C65" s="369"/>
      <c r="D65" s="369"/>
      <c r="E65" s="369"/>
      <c r="F65" s="37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70"/>
    </row>
    <row r="66" spans="1:21" x14ac:dyDescent="0.2">
      <c r="A66" s="332" t="s">
        <v>126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</row>
    <row r="67" spans="1:21" x14ac:dyDescent="0.2">
      <c r="A67" s="299"/>
      <c r="B67" s="299"/>
      <c r="C67" s="299"/>
      <c r="D67" s="299"/>
      <c r="E67" s="299"/>
      <c r="F67" s="299"/>
      <c r="G67" s="299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2"/>
    </row>
    <row r="68" spans="1:21" x14ac:dyDescent="0.2">
      <c r="A68" s="383" t="s">
        <v>127</v>
      </c>
      <c r="B68" s="384"/>
      <c r="C68" s="369"/>
      <c r="D68" s="369"/>
      <c r="E68" s="369"/>
      <c r="F68" s="369"/>
      <c r="G68" s="369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6"/>
    </row>
    <row r="69" spans="1:21" x14ac:dyDescent="0.2">
      <c r="A69" s="387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</row>
    <row r="70" spans="1:21" x14ac:dyDescent="0.2">
      <c r="A70" s="388" t="s">
        <v>128</v>
      </c>
      <c r="B70" s="389"/>
      <c r="C70" s="389"/>
      <c r="D70" s="389"/>
      <c r="E70" s="389"/>
      <c r="F70" s="389"/>
      <c r="G70" s="389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1"/>
    </row>
    <row r="71" spans="1:21" x14ac:dyDescent="0.2">
      <c r="A71" s="392"/>
      <c r="B71" s="392"/>
      <c r="C71" s="392"/>
      <c r="D71" s="392"/>
      <c r="E71" s="299"/>
      <c r="F71" s="299"/>
      <c r="G71" s="299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2"/>
    </row>
    <row r="72" spans="1:21" x14ac:dyDescent="0.2">
      <c r="A72" s="393" t="s">
        <v>32</v>
      </c>
      <c r="B72" s="380"/>
      <c r="C72" s="380"/>
      <c r="D72" s="380"/>
      <c r="E72" s="299"/>
      <c r="F72" s="299"/>
      <c r="G72" s="299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2"/>
    </row>
    <row r="73" spans="1:21" x14ac:dyDescent="0.2">
      <c r="A73" s="394"/>
      <c r="B73" s="380"/>
      <c r="C73" s="299"/>
      <c r="D73" s="299"/>
      <c r="E73" s="299"/>
      <c r="F73" s="299"/>
      <c r="G73" s="299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2"/>
    </row>
    <row r="74" spans="1:21" x14ac:dyDescent="0.2">
      <c r="A74" s="395" t="s">
        <v>129</v>
      </c>
      <c r="B74" s="387"/>
      <c r="C74" s="373"/>
      <c r="D74" s="373"/>
      <c r="E74" s="373"/>
      <c r="F74" s="373"/>
      <c r="G74" s="373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7"/>
    </row>
    <row r="75" spans="1:21" ht="18.75" customHeight="1" x14ac:dyDescent="0.2">
      <c r="A75" s="299"/>
      <c r="B75" s="299"/>
      <c r="C75" s="299"/>
      <c r="D75" s="299"/>
      <c r="E75" s="299"/>
      <c r="F75" s="299"/>
      <c r="G75" s="299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</row>
    <row r="76" spans="1:21" ht="18.75" customHeight="1" x14ac:dyDescent="0.2">
      <c r="A76" s="299"/>
      <c r="B76" s="299"/>
      <c r="C76" s="299"/>
      <c r="D76" s="299"/>
      <c r="E76" s="299"/>
      <c r="F76" s="299"/>
      <c r="G76" s="29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</row>
    <row r="77" spans="1:21" ht="18.75" customHeight="1" x14ac:dyDescent="0.2">
      <c r="A77" s="299"/>
      <c r="B77" s="299"/>
      <c r="C77" s="299"/>
      <c r="D77" s="299"/>
      <c r="E77" s="299"/>
      <c r="F77" s="299"/>
      <c r="G77" s="29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</row>
    <row r="78" spans="1:21" ht="18.75" customHeight="1" x14ac:dyDescent="0.2">
      <c r="A78" s="299"/>
      <c r="B78" s="299"/>
      <c r="C78" s="299"/>
      <c r="D78" s="299"/>
      <c r="E78" s="299"/>
      <c r="F78" s="299"/>
      <c r="G78" s="29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</row>
    <row r="79" spans="1:21" ht="18.75" customHeight="1" x14ac:dyDescent="0.2">
      <c r="A79" s="299"/>
      <c r="B79" s="299"/>
      <c r="C79" s="299"/>
      <c r="D79" s="299"/>
      <c r="E79" s="299"/>
      <c r="F79" s="299"/>
      <c r="G79" s="29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</row>
    <row r="80" spans="1:21" ht="18.75" customHeight="1" x14ac:dyDescent="0.2">
      <c r="A80" s="299"/>
      <c r="B80" s="299"/>
      <c r="C80" s="299"/>
      <c r="D80" s="299"/>
      <c r="E80" s="299"/>
      <c r="F80" s="299"/>
      <c r="G80" s="29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</row>
    <row r="81" spans="1:21" ht="18.75" customHeight="1" x14ac:dyDescent="0.2">
      <c r="A81" s="299"/>
      <c r="B81" s="299"/>
      <c r="C81" s="299"/>
      <c r="D81" s="299"/>
      <c r="E81" s="299"/>
      <c r="F81" s="299"/>
      <c r="G81" s="29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</row>
    <row r="82" spans="1:21" ht="18.75" customHeight="1" x14ac:dyDescent="0.2">
      <c r="A82" s="299"/>
      <c r="B82" s="299"/>
      <c r="C82" s="299"/>
      <c r="D82" s="299"/>
      <c r="E82" s="299"/>
      <c r="F82" s="299"/>
      <c r="G82" s="29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</row>
    <row r="83" spans="1:21" ht="18.75" customHeight="1" x14ac:dyDescent="0.2">
      <c r="A83" s="299"/>
      <c r="B83" s="299"/>
      <c r="C83" s="299"/>
      <c r="D83" s="299"/>
      <c r="E83" s="299"/>
      <c r="F83" s="299"/>
      <c r="G83" s="29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</row>
    <row r="84" spans="1:21" ht="18.75" customHeight="1" x14ac:dyDescent="0.2">
      <c r="A84" s="299"/>
      <c r="B84" s="299"/>
      <c r="C84" s="299"/>
      <c r="D84" s="299"/>
      <c r="E84" s="299"/>
      <c r="F84" s="299"/>
      <c r="G84" s="29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</row>
    <row r="85" spans="1:21" ht="18.75" customHeight="1" x14ac:dyDescent="0.2">
      <c r="A85" s="299"/>
      <c r="B85" s="299"/>
      <c r="C85" s="299"/>
      <c r="D85" s="299"/>
      <c r="E85" s="299"/>
      <c r="F85" s="299"/>
      <c r="G85" s="29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</row>
    <row r="86" spans="1:21" ht="18.75" customHeight="1" x14ac:dyDescent="0.2">
      <c r="A86" s="299"/>
      <c r="B86" s="299"/>
      <c r="C86" s="299"/>
      <c r="D86" s="299"/>
      <c r="E86" s="299"/>
      <c r="F86" s="299"/>
      <c r="G86" s="29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</row>
    <row r="87" spans="1:21" ht="18.75" customHeight="1" x14ac:dyDescent="0.2">
      <c r="A87" s="299"/>
      <c r="B87" s="299"/>
      <c r="C87" s="299"/>
      <c r="D87" s="299"/>
      <c r="E87" s="299"/>
      <c r="F87" s="299"/>
      <c r="G87" s="299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</row>
    <row r="88" spans="1:21" ht="18.75" customHeight="1" x14ac:dyDescent="0.2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311"/>
    </row>
    <row r="89" spans="1:21" ht="18.75" customHeight="1" x14ac:dyDescent="0.2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311"/>
    </row>
    <row r="90" spans="1:21" ht="18.75" customHeight="1" x14ac:dyDescent="0.2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311"/>
    </row>
    <row r="91" spans="1:21" ht="18.75" customHeight="1" x14ac:dyDescent="0.2">
      <c r="A91" s="299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311"/>
    </row>
    <row r="92" spans="1:21" ht="18.75" customHeight="1" x14ac:dyDescent="0.2">
      <c r="A92" s="299"/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311"/>
    </row>
    <row r="93" spans="1:21" ht="18.75" customHeight="1" x14ac:dyDescent="0.2">
      <c r="A93" s="299"/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311"/>
    </row>
    <row r="94" spans="1:21" ht="18.75" customHeight="1" x14ac:dyDescent="0.2">
      <c r="A94" s="299"/>
      <c r="B94" s="299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68"/>
    </row>
    <row r="95" spans="1:21" ht="18.75" customHeight="1" x14ac:dyDescent="0.2">
      <c r="A95" s="299"/>
      <c r="B95" s="299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68"/>
    </row>
    <row r="96" spans="1:21" ht="18.75" customHeight="1" x14ac:dyDescent="0.2">
      <c r="A96" s="299"/>
      <c r="B96" s="299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68"/>
    </row>
    <row r="97" spans="1:21" ht="18.75" customHeight="1" x14ac:dyDescent="0.2">
      <c r="A97" s="373"/>
      <c r="B97" s="373"/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68"/>
    </row>
  </sheetData>
  <mergeCells count="19">
    <mergeCell ref="A74:B74"/>
    <mergeCell ref="A68:B68"/>
    <mergeCell ref="A69:U69"/>
    <mergeCell ref="A70:U70"/>
    <mergeCell ref="A71:D71"/>
    <mergeCell ref="A72:D72"/>
    <mergeCell ref="A73:B73"/>
    <mergeCell ref="A66:U66"/>
    <mergeCell ref="A2:U2"/>
    <mergeCell ref="A3:U3"/>
    <mergeCell ref="A4:U4"/>
    <mergeCell ref="A6:B6"/>
    <mergeCell ref="A7:B7"/>
    <mergeCell ref="A20:B20"/>
    <mergeCell ref="A35:B35"/>
    <mergeCell ref="A49:B49"/>
    <mergeCell ref="A53:B53"/>
    <mergeCell ref="A55:B55"/>
    <mergeCell ref="A60:B60"/>
  </mergeCells>
  <pageMargins left="0.7" right="0.7" top="0.75" bottom="0.75" header="0.3" footer="0.3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showGridLines="0" workbookViewId="0"/>
  </sheetViews>
  <sheetFormatPr defaultColWidth="21.5" defaultRowHeight="12.75" x14ac:dyDescent="0.2"/>
  <cols>
    <col min="1" max="1" width="21.5" style="4"/>
    <col min="2" max="2" width="22.5" style="4" customWidth="1"/>
    <col min="3" max="3" width="7.83203125" style="4" customWidth="1"/>
    <col min="4" max="4" width="7" style="4" customWidth="1"/>
    <col min="5" max="5" width="11.83203125" style="4" customWidth="1"/>
    <col min="6" max="6" width="7" style="4" customWidth="1"/>
    <col min="7" max="7" width="11.83203125" style="4" customWidth="1"/>
    <col min="8" max="8" width="2.6640625" style="4" customWidth="1"/>
    <col min="9" max="9" width="7.33203125" style="4" customWidth="1"/>
    <col min="10" max="10" width="7" style="4" customWidth="1"/>
    <col min="11" max="11" width="11.83203125" style="4" customWidth="1"/>
    <col min="12" max="12" width="7" style="4" customWidth="1"/>
    <col min="13" max="13" width="11.83203125" style="4" customWidth="1"/>
    <col min="14" max="14" width="2.6640625" style="4" customWidth="1"/>
    <col min="15" max="16" width="7" style="4" customWidth="1"/>
    <col min="17" max="17" width="11.83203125" style="4" customWidth="1"/>
    <col min="18" max="18" width="7" style="4" customWidth="1"/>
    <col min="19" max="19" width="11.83203125" style="4" customWidth="1"/>
    <col min="20" max="20" width="2.6640625" style="4" customWidth="1"/>
    <col min="21" max="22" width="7" style="4" customWidth="1"/>
    <col min="23" max="23" width="11.83203125" style="4" customWidth="1"/>
    <col min="24" max="24" width="7" style="4" customWidth="1"/>
    <col min="25" max="25" width="11.83203125" style="4" customWidth="1"/>
    <col min="26" max="26" width="2.6640625" style="4" customWidth="1"/>
    <col min="27" max="28" width="7" style="4" customWidth="1"/>
    <col min="29" max="29" width="11.83203125" style="4" customWidth="1"/>
    <col min="30" max="30" width="7" style="4" customWidth="1"/>
    <col min="31" max="31" width="11.83203125" style="4" customWidth="1"/>
    <col min="32" max="16384" width="21.5" style="4"/>
  </cols>
  <sheetData>
    <row r="1" spans="1:31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86"/>
      <c r="L1" s="186"/>
      <c r="M1" s="186"/>
      <c r="N1" s="186"/>
      <c r="O1" s="186"/>
      <c r="P1" s="186"/>
      <c r="Q1" s="186"/>
      <c r="R1" s="248"/>
      <c r="S1" s="24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 t="s">
        <v>0</v>
      </c>
    </row>
    <row r="2" spans="1:31" ht="18.75" customHeight="1" x14ac:dyDescent="0.25">
      <c r="A2" s="5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4"/>
    </row>
    <row r="3" spans="1:31" ht="18.75" customHeight="1" x14ac:dyDescent="0.25">
      <c r="A3" s="5" t="s">
        <v>130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</row>
    <row r="4" spans="1:31" ht="18.75" customHeight="1" x14ac:dyDescent="0.25">
      <c r="A4" s="5" t="s">
        <v>131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87" t="s">
        <v>47</v>
      </c>
      <c r="N4" s="250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4"/>
    </row>
    <row r="5" spans="1:31" ht="12.4" customHeight="1" x14ac:dyDescent="0.2">
      <c r="A5" s="8" t="s">
        <v>3</v>
      </c>
      <c r="B5" s="25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5"/>
    </row>
    <row r="6" spans="1:31" ht="12.4" customHeight="1" x14ac:dyDescent="0.2">
      <c r="A6" s="190" t="s">
        <v>4</v>
      </c>
      <c r="B6" s="8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75"/>
    </row>
    <row r="7" spans="1:31" ht="12.4" customHeight="1" x14ac:dyDescent="0.2">
      <c r="A7" s="190" t="s">
        <v>5</v>
      </c>
      <c r="B7" s="7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75"/>
    </row>
    <row r="8" spans="1:31" ht="12.4" customHeight="1" x14ac:dyDescent="0.2">
      <c r="A8" s="190" t="s">
        <v>6</v>
      </c>
      <c r="B8" s="19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75"/>
    </row>
    <row r="9" spans="1:31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75"/>
    </row>
    <row r="10" spans="1:31" ht="12.4" customHeight="1" x14ac:dyDescent="0.2">
      <c r="A10" s="192" t="s">
        <v>132</v>
      </c>
      <c r="B10" s="7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75"/>
    </row>
    <row r="11" spans="1:31" ht="12.4" customHeight="1" x14ac:dyDescent="0.2">
      <c r="A11" s="1"/>
      <c r="B11" s="1"/>
      <c r="C11" s="194" t="s">
        <v>8</v>
      </c>
      <c r="D11" s="194" t="s">
        <v>8</v>
      </c>
      <c r="E11" s="194" t="s">
        <v>114</v>
      </c>
      <c r="F11" s="194" t="s">
        <v>8</v>
      </c>
      <c r="G11" s="194" t="s">
        <v>8</v>
      </c>
      <c r="H11" s="113"/>
      <c r="I11" s="194" t="s">
        <v>10</v>
      </c>
      <c r="J11" s="194" t="s">
        <v>10</v>
      </c>
      <c r="K11" s="194" t="s">
        <v>114</v>
      </c>
      <c r="L11" s="194" t="s">
        <v>10</v>
      </c>
      <c r="M11" s="194" t="s">
        <v>10</v>
      </c>
      <c r="N11" s="113"/>
      <c r="O11" s="194" t="s">
        <v>11</v>
      </c>
      <c r="P11" s="194" t="s">
        <v>11</v>
      </c>
      <c r="Q11" s="194" t="s">
        <v>114</v>
      </c>
      <c r="R11" s="194" t="s">
        <v>11</v>
      </c>
      <c r="S11" s="194" t="s">
        <v>11</v>
      </c>
      <c r="T11" s="113"/>
      <c r="U11" s="194" t="s">
        <v>12</v>
      </c>
      <c r="V11" s="194" t="s">
        <v>12</v>
      </c>
      <c r="W11" s="194" t="s">
        <v>114</v>
      </c>
      <c r="X11" s="194" t="s">
        <v>12</v>
      </c>
      <c r="Y11" s="194" t="s">
        <v>12</v>
      </c>
      <c r="Z11" s="113"/>
      <c r="AA11" s="113">
        <v>2016</v>
      </c>
      <c r="AB11" s="113">
        <v>2016</v>
      </c>
      <c r="AC11" s="194" t="s">
        <v>114</v>
      </c>
      <c r="AD11" s="113">
        <v>2016</v>
      </c>
      <c r="AE11" s="115">
        <v>2016</v>
      </c>
    </row>
    <row r="12" spans="1:31" ht="12.4" customHeight="1" x14ac:dyDescent="0.2">
      <c r="A12" s="1"/>
      <c r="B12" s="1"/>
      <c r="C12" s="142" t="s">
        <v>115</v>
      </c>
      <c r="D12" s="142" t="s">
        <v>114</v>
      </c>
      <c r="E12" s="142" t="s">
        <v>133</v>
      </c>
      <c r="F12" s="142" t="s">
        <v>65</v>
      </c>
      <c r="G12" s="142" t="s">
        <v>133</v>
      </c>
      <c r="H12" s="196"/>
      <c r="I12" s="142" t="s">
        <v>115</v>
      </c>
      <c r="J12" s="142" t="s">
        <v>114</v>
      </c>
      <c r="K12" s="142" t="s">
        <v>133</v>
      </c>
      <c r="L12" s="142" t="s">
        <v>65</v>
      </c>
      <c r="M12" s="142" t="s">
        <v>133</v>
      </c>
      <c r="N12" s="196"/>
      <c r="O12" s="142" t="s">
        <v>115</v>
      </c>
      <c r="P12" s="142" t="s">
        <v>114</v>
      </c>
      <c r="Q12" s="142" t="s">
        <v>133</v>
      </c>
      <c r="R12" s="142" t="s">
        <v>65</v>
      </c>
      <c r="S12" s="142" t="s">
        <v>133</v>
      </c>
      <c r="T12" s="196"/>
      <c r="U12" s="142" t="s">
        <v>115</v>
      </c>
      <c r="V12" s="142" t="s">
        <v>114</v>
      </c>
      <c r="W12" s="142" t="s">
        <v>133</v>
      </c>
      <c r="X12" s="142" t="s">
        <v>65</v>
      </c>
      <c r="Y12" s="142" t="s">
        <v>133</v>
      </c>
      <c r="Z12" s="196"/>
      <c r="AA12" s="142" t="s">
        <v>115</v>
      </c>
      <c r="AB12" s="142" t="s">
        <v>114</v>
      </c>
      <c r="AC12" s="142" t="s">
        <v>133</v>
      </c>
      <c r="AD12" s="142" t="s">
        <v>65</v>
      </c>
      <c r="AE12" s="144" t="s">
        <v>133</v>
      </c>
    </row>
    <row r="13" spans="1:31" ht="12.4" customHeight="1" x14ac:dyDescent="0.2">
      <c r="A13" s="1"/>
      <c r="B13" s="1"/>
      <c r="C13" s="154"/>
      <c r="D13" s="154"/>
      <c r="E13" s="15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54"/>
      <c r="V13" s="154"/>
      <c r="W13" s="154"/>
      <c r="X13" s="154"/>
      <c r="Y13" s="154"/>
      <c r="Z13" s="1"/>
      <c r="AA13" s="1"/>
      <c r="AB13" s="1"/>
      <c r="AC13" s="1"/>
      <c r="AD13" s="1"/>
      <c r="AE13" s="75"/>
    </row>
    <row r="14" spans="1:31" ht="12.4" customHeight="1" x14ac:dyDescent="0.2">
      <c r="A14" s="81"/>
      <c r="B14" s="227" t="s">
        <v>113</v>
      </c>
      <c r="C14" s="252">
        <v>-0.01</v>
      </c>
      <c r="D14" s="253">
        <v>0.09</v>
      </c>
      <c r="E14" s="253">
        <v>0.14000000000000001</v>
      </c>
      <c r="F14" s="253">
        <v>0.06</v>
      </c>
      <c r="G14" s="252">
        <v>0.1</v>
      </c>
      <c r="H14" s="254"/>
      <c r="I14" s="252">
        <v>-0.05</v>
      </c>
      <c r="J14" s="253">
        <v>0.13</v>
      </c>
      <c r="K14" s="252">
        <v>0.09</v>
      </c>
      <c r="L14" s="253">
        <v>0.09</v>
      </c>
      <c r="M14" s="252">
        <v>0.05</v>
      </c>
      <c r="N14" s="255"/>
      <c r="O14" s="253">
        <v>-0.12</v>
      </c>
      <c r="P14" s="253">
        <v>0.16</v>
      </c>
      <c r="Q14" s="253">
        <v>0.12</v>
      </c>
      <c r="R14" s="253">
        <v>0.08</v>
      </c>
      <c r="S14" s="253">
        <v>0.05</v>
      </c>
      <c r="T14" s="255"/>
      <c r="U14" s="253">
        <v>0.04</v>
      </c>
      <c r="V14" s="253">
        <v>0.06</v>
      </c>
      <c r="W14" s="253">
        <v>0.05</v>
      </c>
      <c r="X14" s="252">
        <v>0.06</v>
      </c>
      <c r="Y14" s="253">
        <v>0.05</v>
      </c>
      <c r="Z14" s="255"/>
      <c r="AA14" s="253">
        <v>-0.04</v>
      </c>
      <c r="AB14" s="253">
        <v>0.12</v>
      </c>
      <c r="AC14" s="253">
        <v>0.1</v>
      </c>
      <c r="AD14" s="253">
        <v>7.0000000000000007E-2</v>
      </c>
      <c r="AE14" s="252">
        <v>0.06</v>
      </c>
    </row>
    <row r="15" spans="1:31" ht="12.4" customHeight="1" x14ac:dyDescent="0.2">
      <c r="A15" s="81"/>
      <c r="B15" s="227" t="s">
        <v>112</v>
      </c>
      <c r="C15" s="252">
        <v>0.31</v>
      </c>
      <c r="D15" s="253">
        <v>-0.13</v>
      </c>
      <c r="E15" s="253">
        <v>-0.06</v>
      </c>
      <c r="F15" s="253">
        <v>7.0000000000000007E-2</v>
      </c>
      <c r="G15" s="252">
        <v>0.11</v>
      </c>
      <c r="H15" s="254"/>
      <c r="I15" s="252">
        <v>0.24</v>
      </c>
      <c r="J15" s="253">
        <v>-0.04</v>
      </c>
      <c r="K15" s="252">
        <v>-0.02</v>
      </c>
      <c r="L15" s="253">
        <v>0.11</v>
      </c>
      <c r="M15" s="252">
        <v>0.12</v>
      </c>
      <c r="N15" s="255"/>
      <c r="O15" s="253">
        <v>0.11</v>
      </c>
      <c r="P15" s="253">
        <v>-0.05</v>
      </c>
      <c r="Q15" s="253">
        <v>-0.02</v>
      </c>
      <c r="R15" s="253">
        <v>0.04</v>
      </c>
      <c r="S15" s="253">
        <v>0.05</v>
      </c>
      <c r="T15" s="255"/>
      <c r="U15" s="253">
        <v>7.0000000000000007E-2</v>
      </c>
      <c r="V15" s="253">
        <v>0.04</v>
      </c>
      <c r="W15" s="253">
        <v>0.06</v>
      </c>
      <c r="X15" s="252">
        <v>0.06</v>
      </c>
      <c r="Y15" s="253">
        <v>7.0000000000000007E-2</v>
      </c>
      <c r="Z15" s="255"/>
      <c r="AA15" s="253">
        <v>0.17</v>
      </c>
      <c r="AB15" s="253">
        <v>-0.05</v>
      </c>
      <c r="AC15" s="253">
        <v>-0.01</v>
      </c>
      <c r="AD15" s="253">
        <v>7.0000000000000007E-2</v>
      </c>
      <c r="AE15" s="252">
        <v>0.09</v>
      </c>
    </row>
    <row r="16" spans="1:31" ht="12.4" customHeight="1" x14ac:dyDescent="0.2">
      <c r="A16" s="1"/>
      <c r="B16" s="31" t="s">
        <v>111</v>
      </c>
      <c r="C16" s="256">
        <v>0.16</v>
      </c>
      <c r="D16" s="257">
        <v>-0.2</v>
      </c>
      <c r="E16" s="257">
        <v>-0.16</v>
      </c>
      <c r="F16" s="257">
        <v>0.08</v>
      </c>
      <c r="G16" s="256">
        <v>0.09</v>
      </c>
      <c r="H16" s="258"/>
      <c r="I16" s="256">
        <v>0.14000000000000001</v>
      </c>
      <c r="J16" s="257">
        <v>-0.32</v>
      </c>
      <c r="K16" s="256">
        <v>-0.31</v>
      </c>
      <c r="L16" s="257">
        <v>0.05</v>
      </c>
      <c r="M16" s="256">
        <v>0.05</v>
      </c>
      <c r="N16" s="259"/>
      <c r="O16" s="257">
        <v>0.06</v>
      </c>
      <c r="P16" s="257">
        <v>-0.41</v>
      </c>
      <c r="Q16" s="257">
        <v>-0.41</v>
      </c>
      <c r="R16" s="257">
        <v>-0.03</v>
      </c>
      <c r="S16" s="257">
        <v>-0.03</v>
      </c>
      <c r="T16" s="259"/>
      <c r="U16" s="257">
        <v>0.1</v>
      </c>
      <c r="V16" s="257">
        <v>-0.44</v>
      </c>
      <c r="W16" s="257">
        <v>-0.44</v>
      </c>
      <c r="X16" s="256">
        <v>0</v>
      </c>
      <c r="Y16" s="257">
        <v>0</v>
      </c>
      <c r="Z16" s="259"/>
      <c r="AA16" s="257">
        <v>0.11</v>
      </c>
      <c r="AB16" s="257">
        <v>-0.34</v>
      </c>
      <c r="AC16" s="257">
        <v>-0.33</v>
      </c>
      <c r="AD16" s="257">
        <v>0.02</v>
      </c>
      <c r="AE16" s="256">
        <v>0.03</v>
      </c>
    </row>
    <row r="17" spans="1:31" ht="12.4" customHeight="1" x14ac:dyDescent="0.2">
      <c r="A17" s="81"/>
      <c r="B17" s="227" t="s">
        <v>110</v>
      </c>
      <c r="C17" s="252">
        <v>7.0000000000000007E-2</v>
      </c>
      <c r="D17" s="253">
        <v>-0.28000000000000003</v>
      </c>
      <c r="E17" s="253">
        <v>-0.21</v>
      </c>
      <c r="F17" s="253">
        <v>-0.19</v>
      </c>
      <c r="G17" s="252">
        <v>-0.14000000000000001</v>
      </c>
      <c r="H17" s="254"/>
      <c r="I17" s="252">
        <v>0</v>
      </c>
      <c r="J17" s="253">
        <v>-0.03</v>
      </c>
      <c r="K17" s="252">
        <v>-0.02</v>
      </c>
      <c r="L17" s="253">
        <v>-0.01</v>
      </c>
      <c r="M17" s="252">
        <v>-0.01</v>
      </c>
      <c r="N17" s="255"/>
      <c r="O17" s="253">
        <v>0.02</v>
      </c>
      <c r="P17" s="253">
        <v>-0.19</v>
      </c>
      <c r="Q17" s="253">
        <v>-0.17</v>
      </c>
      <c r="R17" s="253">
        <v>-0.11</v>
      </c>
      <c r="S17" s="253">
        <v>-0.1</v>
      </c>
      <c r="T17" s="255"/>
      <c r="U17" s="253">
        <v>-0.22</v>
      </c>
      <c r="V17" s="253">
        <v>-0.09</v>
      </c>
      <c r="W17" s="253">
        <v>-0.08</v>
      </c>
      <c r="X17" s="252">
        <v>-0.15</v>
      </c>
      <c r="Y17" s="253">
        <v>-0.15</v>
      </c>
      <c r="Z17" s="255"/>
      <c r="AA17" s="253">
        <v>-0.05</v>
      </c>
      <c r="AB17" s="253">
        <v>-0.15</v>
      </c>
      <c r="AC17" s="253">
        <v>-0.12</v>
      </c>
      <c r="AD17" s="253">
        <v>-0.11</v>
      </c>
      <c r="AE17" s="252">
        <v>-0.1</v>
      </c>
    </row>
    <row r="18" spans="1:31" ht="12.4" customHeight="1" x14ac:dyDescent="0.2">
      <c r="A18" s="117"/>
      <c r="B18" s="230" t="s">
        <v>109</v>
      </c>
      <c r="C18" s="260">
        <v>-1</v>
      </c>
      <c r="D18" s="261">
        <v>-0.11</v>
      </c>
      <c r="E18" s="260">
        <v>-0.04</v>
      </c>
      <c r="F18" s="261">
        <v>-0.43</v>
      </c>
      <c r="G18" s="260">
        <v>-0.39</v>
      </c>
      <c r="H18" s="262"/>
      <c r="I18" s="261">
        <v>-1</v>
      </c>
      <c r="J18" s="261">
        <v>-0.08</v>
      </c>
      <c r="K18" s="260">
        <v>-0.13</v>
      </c>
      <c r="L18" s="261">
        <v>-0.28999999999999998</v>
      </c>
      <c r="M18" s="260">
        <v>-0.33</v>
      </c>
      <c r="N18" s="263"/>
      <c r="O18" s="261">
        <v>-0.99</v>
      </c>
      <c r="P18" s="261">
        <v>0.26</v>
      </c>
      <c r="Q18" s="261">
        <v>0.08</v>
      </c>
      <c r="R18" s="261">
        <v>-0.18</v>
      </c>
      <c r="S18" s="261">
        <v>-0.3</v>
      </c>
      <c r="T18" s="263"/>
      <c r="U18" s="261">
        <v>-0.99</v>
      </c>
      <c r="V18" s="264" t="s">
        <v>21</v>
      </c>
      <c r="W18" s="264" t="s">
        <v>21</v>
      </c>
      <c r="X18" s="260">
        <v>0.69</v>
      </c>
      <c r="Y18" s="261">
        <v>0.47</v>
      </c>
      <c r="Z18" s="263"/>
      <c r="AA18" s="261">
        <v>-0.99</v>
      </c>
      <c r="AB18" s="260">
        <v>0.28000000000000003</v>
      </c>
      <c r="AC18" s="260">
        <v>0.18</v>
      </c>
      <c r="AD18" s="261">
        <v>-0.17</v>
      </c>
      <c r="AE18" s="260">
        <v>-0.23</v>
      </c>
    </row>
    <row r="19" spans="1:31" ht="12.4" customHeight="1" x14ac:dyDescent="0.2">
      <c r="A19" s="233" t="s">
        <v>108</v>
      </c>
      <c r="B19" s="234"/>
      <c r="C19" s="265">
        <v>0.24</v>
      </c>
      <c r="D19" s="266">
        <v>-0.13</v>
      </c>
      <c r="E19" s="266">
        <v>-0.06</v>
      </c>
      <c r="F19" s="266">
        <v>0.05</v>
      </c>
      <c r="G19" s="265">
        <v>0.09</v>
      </c>
      <c r="H19" s="267"/>
      <c r="I19" s="266">
        <v>0.19</v>
      </c>
      <c r="J19" s="266">
        <v>-0.06</v>
      </c>
      <c r="K19" s="265">
        <v>-0.04</v>
      </c>
      <c r="L19" s="266">
        <v>0.08</v>
      </c>
      <c r="M19" s="265">
        <v>0.09</v>
      </c>
      <c r="N19" s="268"/>
      <c r="O19" s="266">
        <v>0.08</v>
      </c>
      <c r="P19" s="266">
        <v>-7.0000000000000007E-2</v>
      </c>
      <c r="Q19" s="266">
        <v>-0.05</v>
      </c>
      <c r="R19" s="266">
        <v>0.02</v>
      </c>
      <c r="S19" s="266">
        <v>0.03</v>
      </c>
      <c r="T19" s="268"/>
      <c r="U19" s="269">
        <v>0.06</v>
      </c>
      <c r="V19" s="269">
        <v>0.03</v>
      </c>
      <c r="W19" s="266">
        <v>0.04</v>
      </c>
      <c r="X19" s="269">
        <v>0.05</v>
      </c>
      <c r="Y19" s="266">
        <v>0.05</v>
      </c>
      <c r="Z19" s="268"/>
      <c r="AA19" s="266">
        <v>0.13</v>
      </c>
      <c r="AB19" s="266">
        <v>-0.06</v>
      </c>
      <c r="AC19" s="266">
        <v>-0.03</v>
      </c>
      <c r="AD19" s="266">
        <v>0.05</v>
      </c>
      <c r="AE19" s="265">
        <v>0.06</v>
      </c>
    </row>
    <row r="20" spans="1:31" ht="12.4" customHeight="1" x14ac:dyDescent="0.2">
      <c r="A20" s="1"/>
      <c r="B20" s="1"/>
      <c r="C20" s="256"/>
      <c r="D20" s="256"/>
      <c r="E20" s="256"/>
      <c r="F20" s="257"/>
      <c r="G20" s="257"/>
      <c r="H20" s="258"/>
      <c r="I20" s="257"/>
      <c r="J20" s="256"/>
      <c r="K20" s="257"/>
      <c r="L20" s="257"/>
      <c r="M20" s="256"/>
      <c r="N20" s="259"/>
      <c r="O20" s="257"/>
      <c r="P20" s="257"/>
      <c r="Q20" s="256"/>
      <c r="R20" s="257"/>
      <c r="S20" s="257"/>
      <c r="T20" s="259"/>
      <c r="U20" s="257"/>
      <c r="V20" s="257"/>
      <c r="W20" s="252"/>
      <c r="X20" s="257"/>
      <c r="Y20" s="257"/>
      <c r="Z20" s="259"/>
      <c r="AA20" s="257"/>
      <c r="AB20" s="257"/>
      <c r="AC20" s="257"/>
      <c r="AD20" s="257"/>
      <c r="AE20" s="256"/>
    </row>
    <row r="21" spans="1:31" ht="12.4" customHeight="1" x14ac:dyDescent="0.2">
      <c r="A21" s="81"/>
      <c r="B21" s="227" t="s">
        <v>107</v>
      </c>
      <c r="C21" s="252">
        <v>-0.05</v>
      </c>
      <c r="D21" s="270" t="s">
        <v>134</v>
      </c>
      <c r="E21" s="253">
        <v>-0.09</v>
      </c>
      <c r="F21" s="253">
        <v>-0.05</v>
      </c>
      <c r="G21" s="253">
        <v>-0.05</v>
      </c>
      <c r="H21" s="81"/>
      <c r="I21" s="252">
        <v>-0.09</v>
      </c>
      <c r="J21" s="253">
        <v>-0.15</v>
      </c>
      <c r="K21" s="252">
        <v>-0.1</v>
      </c>
      <c r="L21" s="252">
        <v>-0.1</v>
      </c>
      <c r="M21" s="252">
        <v>-0.09</v>
      </c>
      <c r="N21" s="82"/>
      <c r="O21" s="252">
        <v>-0.06</v>
      </c>
      <c r="P21" s="253">
        <v>-0.04</v>
      </c>
      <c r="Q21" s="252">
        <v>-0.05</v>
      </c>
      <c r="R21" s="253">
        <v>-0.06</v>
      </c>
      <c r="S21" s="253">
        <v>-0.06</v>
      </c>
      <c r="T21" s="82"/>
      <c r="U21" s="253">
        <v>-0.05</v>
      </c>
      <c r="V21" s="253">
        <v>0.28000000000000003</v>
      </c>
      <c r="W21" s="253">
        <v>0.21</v>
      </c>
      <c r="X21" s="253">
        <v>-0.04</v>
      </c>
      <c r="Y21" s="253">
        <v>-0.04</v>
      </c>
      <c r="Z21" s="82"/>
      <c r="AA21" s="253">
        <v>-0.06</v>
      </c>
      <c r="AB21" s="270" t="s">
        <v>135</v>
      </c>
      <c r="AC21" s="253">
        <v>-0.02</v>
      </c>
      <c r="AD21" s="253">
        <v>-0.06</v>
      </c>
      <c r="AE21" s="252">
        <v>-0.06</v>
      </c>
    </row>
    <row r="22" spans="1:31" ht="12.4" customHeight="1" x14ac:dyDescent="0.2">
      <c r="A22" s="81"/>
      <c r="B22" s="227" t="s">
        <v>125</v>
      </c>
      <c r="C22" s="252">
        <v>0</v>
      </c>
      <c r="D22" s="270" t="s">
        <v>21</v>
      </c>
      <c r="E22" s="270" t="s">
        <v>21</v>
      </c>
      <c r="F22" s="270" t="s">
        <v>21</v>
      </c>
      <c r="G22" s="270" t="s">
        <v>21</v>
      </c>
      <c r="H22" s="254"/>
      <c r="I22" s="253">
        <v>0</v>
      </c>
      <c r="J22" s="270" t="s">
        <v>21</v>
      </c>
      <c r="K22" s="270" t="s">
        <v>21</v>
      </c>
      <c r="L22" s="271" t="s">
        <v>21</v>
      </c>
      <c r="M22" s="271" t="s">
        <v>21</v>
      </c>
      <c r="N22" s="255"/>
      <c r="O22" s="253">
        <v>0</v>
      </c>
      <c r="P22" s="270" t="s">
        <v>21</v>
      </c>
      <c r="Q22" s="271" t="s">
        <v>21</v>
      </c>
      <c r="R22" s="270" t="s">
        <v>21</v>
      </c>
      <c r="S22" s="270" t="s">
        <v>21</v>
      </c>
      <c r="T22" s="255"/>
      <c r="U22" s="270" t="s">
        <v>21</v>
      </c>
      <c r="V22" s="270" t="s">
        <v>21</v>
      </c>
      <c r="W22" s="270" t="s">
        <v>21</v>
      </c>
      <c r="X22" s="270" t="s">
        <v>21</v>
      </c>
      <c r="Y22" s="270" t="s">
        <v>21</v>
      </c>
      <c r="Z22" s="255"/>
      <c r="AA22" s="271" t="s">
        <v>21</v>
      </c>
      <c r="AB22" s="271" t="s">
        <v>21</v>
      </c>
      <c r="AC22" s="270" t="s">
        <v>21</v>
      </c>
      <c r="AD22" s="271" t="s">
        <v>21</v>
      </c>
      <c r="AE22" s="271" t="s">
        <v>21</v>
      </c>
    </row>
    <row r="23" spans="1:31" ht="12.4" customHeight="1" x14ac:dyDescent="0.2">
      <c r="A23" s="81"/>
      <c r="B23" s="227" t="s">
        <v>105</v>
      </c>
      <c r="C23" s="252">
        <v>-0.89</v>
      </c>
      <c r="D23" s="253">
        <v>-0.28000000000000003</v>
      </c>
      <c r="E23" s="253">
        <v>-0.25</v>
      </c>
      <c r="F23" s="253">
        <v>-0.5</v>
      </c>
      <c r="G23" s="253">
        <v>-0.48</v>
      </c>
      <c r="H23" s="254"/>
      <c r="I23" s="252">
        <v>-0.63</v>
      </c>
      <c r="J23" s="253">
        <v>-0.28999999999999998</v>
      </c>
      <c r="K23" s="252">
        <v>-0.32</v>
      </c>
      <c r="L23" s="253">
        <v>-0.37</v>
      </c>
      <c r="M23" s="252">
        <v>-0.39</v>
      </c>
      <c r="N23" s="255"/>
      <c r="O23" s="252">
        <v>-0.83</v>
      </c>
      <c r="P23" s="253">
        <v>-0.32</v>
      </c>
      <c r="Q23" s="252">
        <v>-0.39</v>
      </c>
      <c r="R23" s="253">
        <v>-0.45</v>
      </c>
      <c r="S23" s="253">
        <v>-0.51</v>
      </c>
      <c r="T23" s="255"/>
      <c r="U23" s="270" t="s">
        <v>21</v>
      </c>
      <c r="V23" s="253">
        <v>-0.33</v>
      </c>
      <c r="W23" s="253">
        <v>-0.39</v>
      </c>
      <c r="X23" s="253">
        <v>0.32</v>
      </c>
      <c r="Y23" s="253">
        <v>0.27</v>
      </c>
      <c r="Z23" s="255"/>
      <c r="AA23" s="253">
        <v>-0.18</v>
      </c>
      <c r="AB23" s="253">
        <v>-0.3</v>
      </c>
      <c r="AC23" s="253">
        <v>-0.34</v>
      </c>
      <c r="AD23" s="253">
        <v>-0.27</v>
      </c>
      <c r="AE23" s="252">
        <v>-0.3</v>
      </c>
    </row>
    <row r="24" spans="1:31" ht="12.4" customHeight="1" x14ac:dyDescent="0.2">
      <c r="A24" s="117"/>
      <c r="B24" s="230" t="s">
        <v>104</v>
      </c>
      <c r="C24" s="260">
        <v>0.21</v>
      </c>
      <c r="D24" s="261">
        <v>0</v>
      </c>
      <c r="E24" s="261">
        <v>0.04</v>
      </c>
      <c r="F24" s="261">
        <v>0.09</v>
      </c>
      <c r="G24" s="261">
        <v>0.11</v>
      </c>
      <c r="H24" s="262"/>
      <c r="I24" s="260">
        <v>0.28999999999999998</v>
      </c>
      <c r="J24" s="260">
        <v>-0.01</v>
      </c>
      <c r="K24" s="260">
        <v>-0.05</v>
      </c>
      <c r="L24" s="261">
        <v>0.12</v>
      </c>
      <c r="M24" s="260">
        <v>0.1</v>
      </c>
      <c r="N24" s="263"/>
      <c r="O24" s="260">
        <v>0.28999999999999998</v>
      </c>
      <c r="P24" s="261">
        <v>-0.02</v>
      </c>
      <c r="Q24" s="260">
        <v>-0.09</v>
      </c>
      <c r="R24" s="261">
        <v>0.12</v>
      </c>
      <c r="S24" s="261">
        <v>0.08</v>
      </c>
      <c r="T24" s="263"/>
      <c r="U24" s="261">
        <v>0.23</v>
      </c>
      <c r="V24" s="261">
        <v>0.01</v>
      </c>
      <c r="W24" s="261">
        <v>-0.05</v>
      </c>
      <c r="X24" s="261">
        <v>0.12</v>
      </c>
      <c r="Y24" s="261">
        <v>0.09</v>
      </c>
      <c r="Z24" s="263"/>
      <c r="AA24" s="261">
        <v>0.26</v>
      </c>
      <c r="AB24" s="261">
        <v>-0.01</v>
      </c>
      <c r="AC24" s="261">
        <v>-0.04</v>
      </c>
      <c r="AD24" s="261">
        <v>0.11</v>
      </c>
      <c r="AE24" s="260">
        <v>0.09</v>
      </c>
    </row>
    <row r="25" spans="1:31" ht="12.4" customHeight="1" x14ac:dyDescent="0.2">
      <c r="A25" s="117"/>
      <c r="B25" s="230" t="s">
        <v>103</v>
      </c>
      <c r="C25" s="272" t="s">
        <v>136</v>
      </c>
      <c r="D25" s="261">
        <v>-0.22</v>
      </c>
      <c r="E25" s="261">
        <v>-0.11</v>
      </c>
      <c r="F25" s="261">
        <v>0.15</v>
      </c>
      <c r="G25" s="261">
        <v>0.16</v>
      </c>
      <c r="H25" s="273"/>
      <c r="I25" s="260">
        <v>0.18</v>
      </c>
      <c r="J25" s="261">
        <v>-0.06</v>
      </c>
      <c r="K25" s="261">
        <v>0</v>
      </c>
      <c r="L25" s="260">
        <v>0.17</v>
      </c>
      <c r="M25" s="260">
        <v>0.17</v>
      </c>
      <c r="N25" s="274"/>
      <c r="O25" s="261">
        <v>0.06</v>
      </c>
      <c r="P25" s="261">
        <v>-7.0000000000000007E-2</v>
      </c>
      <c r="Q25" s="260">
        <v>-0.05</v>
      </c>
      <c r="R25" s="261">
        <v>0.05</v>
      </c>
      <c r="S25" s="261">
        <v>0.05</v>
      </c>
      <c r="T25" s="274"/>
      <c r="U25" s="264" t="s">
        <v>137</v>
      </c>
      <c r="V25" s="261">
        <v>-0.28000000000000003</v>
      </c>
      <c r="W25" s="261">
        <v>-0.26</v>
      </c>
      <c r="X25" s="261">
        <v>7.0000000000000007E-2</v>
      </c>
      <c r="Y25" s="261">
        <v>7.0000000000000007E-2</v>
      </c>
      <c r="Z25" s="274"/>
      <c r="AA25" s="261">
        <v>0.12</v>
      </c>
      <c r="AB25" s="261">
        <v>-0.16</v>
      </c>
      <c r="AC25" s="261">
        <v>-0.1</v>
      </c>
      <c r="AD25" s="261">
        <v>0.1</v>
      </c>
      <c r="AE25" s="260">
        <v>0.1</v>
      </c>
    </row>
    <row r="26" spans="1:31" ht="12.4" customHeight="1" x14ac:dyDescent="0.2">
      <c r="A26" s="81"/>
      <c r="B26" s="227" t="s">
        <v>102</v>
      </c>
      <c r="C26" s="252">
        <v>-0.14000000000000001</v>
      </c>
      <c r="D26" s="253">
        <v>-7.0000000000000007E-2</v>
      </c>
      <c r="E26" s="253">
        <v>0.01</v>
      </c>
      <c r="F26" s="253">
        <v>-0.11</v>
      </c>
      <c r="G26" s="253">
        <v>-0.08</v>
      </c>
      <c r="H26" s="254"/>
      <c r="I26" s="252">
        <v>0.05</v>
      </c>
      <c r="J26" s="253">
        <v>0.11</v>
      </c>
      <c r="K26" s="252">
        <v>0.14000000000000001</v>
      </c>
      <c r="L26" s="253">
        <v>7.0000000000000007E-2</v>
      </c>
      <c r="M26" s="252">
        <v>0.08</v>
      </c>
      <c r="N26" s="255"/>
      <c r="O26" s="252">
        <v>-0.14000000000000001</v>
      </c>
      <c r="P26" s="253">
        <v>-0.01</v>
      </c>
      <c r="Q26" s="252">
        <v>0.01</v>
      </c>
      <c r="R26" s="253">
        <v>-0.09</v>
      </c>
      <c r="S26" s="253">
        <v>-0.08</v>
      </c>
      <c r="T26" s="255"/>
      <c r="U26" s="253">
        <v>0.03</v>
      </c>
      <c r="V26" s="253">
        <v>0.03</v>
      </c>
      <c r="W26" s="253">
        <v>0.05</v>
      </c>
      <c r="X26" s="253">
        <v>0.03</v>
      </c>
      <c r="Y26" s="253">
        <v>0.03</v>
      </c>
      <c r="Z26" s="255"/>
      <c r="AA26" s="253">
        <v>-0.05</v>
      </c>
      <c r="AB26" s="253">
        <v>0.01</v>
      </c>
      <c r="AC26" s="253">
        <v>0.05</v>
      </c>
      <c r="AD26" s="253">
        <v>-0.03</v>
      </c>
      <c r="AE26" s="252">
        <v>-0.01</v>
      </c>
    </row>
    <row r="27" spans="1:31" ht="12.4" customHeight="1" x14ac:dyDescent="0.2">
      <c r="A27" s="117"/>
      <c r="B27" s="230" t="s">
        <v>101</v>
      </c>
      <c r="C27" s="260">
        <v>-0.1</v>
      </c>
      <c r="D27" s="261">
        <v>-0.06</v>
      </c>
      <c r="E27" s="261">
        <v>-0.01</v>
      </c>
      <c r="F27" s="261">
        <v>-0.08</v>
      </c>
      <c r="G27" s="261">
        <v>-0.05</v>
      </c>
      <c r="H27" s="262"/>
      <c r="I27" s="260">
        <v>-0.16</v>
      </c>
      <c r="J27" s="261">
        <v>0.04</v>
      </c>
      <c r="K27" s="260">
        <v>0.02</v>
      </c>
      <c r="L27" s="261">
        <v>-0.05</v>
      </c>
      <c r="M27" s="260">
        <v>-0.06</v>
      </c>
      <c r="N27" s="263"/>
      <c r="O27" s="260">
        <v>-0.12</v>
      </c>
      <c r="P27" s="261">
        <v>-0.01</v>
      </c>
      <c r="Q27" s="260">
        <v>-0.05</v>
      </c>
      <c r="R27" s="261">
        <v>-0.06</v>
      </c>
      <c r="S27" s="261">
        <v>-0.08</v>
      </c>
      <c r="T27" s="263"/>
      <c r="U27" s="261">
        <v>0.19</v>
      </c>
      <c r="V27" s="261">
        <v>-0.04</v>
      </c>
      <c r="W27" s="261">
        <v>-0.06</v>
      </c>
      <c r="X27" s="261">
        <v>7.0000000000000007E-2</v>
      </c>
      <c r="Y27" s="261">
        <v>0.06</v>
      </c>
      <c r="Z27" s="263"/>
      <c r="AA27" s="261">
        <v>-0.03</v>
      </c>
      <c r="AB27" s="261">
        <v>-0.02</v>
      </c>
      <c r="AC27" s="261">
        <v>-0.03</v>
      </c>
      <c r="AD27" s="261">
        <v>-0.02</v>
      </c>
      <c r="AE27" s="260">
        <v>-0.03</v>
      </c>
    </row>
    <row r="28" spans="1:31" ht="12.4" customHeight="1" x14ac:dyDescent="0.2">
      <c r="A28" s="29"/>
      <c r="B28" s="238" t="s">
        <v>100</v>
      </c>
      <c r="C28" s="275">
        <v>0.34</v>
      </c>
      <c r="D28" s="276">
        <v>-0.15</v>
      </c>
      <c r="E28" s="276">
        <v>-7.0000000000000007E-2</v>
      </c>
      <c r="F28" s="276">
        <v>0.13</v>
      </c>
      <c r="G28" s="276">
        <v>0.16</v>
      </c>
      <c r="H28" s="277"/>
      <c r="I28" s="275">
        <v>0.09</v>
      </c>
      <c r="J28" s="276">
        <v>0</v>
      </c>
      <c r="K28" s="275">
        <v>0.05</v>
      </c>
      <c r="L28" s="276">
        <v>0.05</v>
      </c>
      <c r="M28" s="275">
        <v>7.0000000000000007E-2</v>
      </c>
      <c r="N28" s="278"/>
      <c r="O28" s="275">
        <v>0.05</v>
      </c>
      <c r="P28" s="276">
        <v>-0.04</v>
      </c>
      <c r="Q28" s="275">
        <v>0.01</v>
      </c>
      <c r="R28" s="276">
        <v>0.02</v>
      </c>
      <c r="S28" s="276">
        <v>0.04</v>
      </c>
      <c r="T28" s="278"/>
      <c r="U28" s="276">
        <v>0.05</v>
      </c>
      <c r="V28" s="276">
        <v>-0.09</v>
      </c>
      <c r="W28" s="276">
        <v>-0.05</v>
      </c>
      <c r="X28" s="276">
        <v>-0.01</v>
      </c>
      <c r="Y28" s="276">
        <v>0.01</v>
      </c>
      <c r="Z28" s="278"/>
      <c r="AA28" s="276">
        <v>0.13</v>
      </c>
      <c r="AB28" s="276">
        <v>-7.0000000000000007E-2</v>
      </c>
      <c r="AC28" s="276">
        <v>-0.02</v>
      </c>
      <c r="AD28" s="276">
        <v>0.04</v>
      </c>
      <c r="AE28" s="275">
        <v>7.0000000000000007E-2</v>
      </c>
    </row>
    <row r="29" spans="1:31" ht="14.25" x14ac:dyDescent="0.2">
      <c r="A29" s="81"/>
      <c r="B29" s="227" t="s">
        <v>138</v>
      </c>
      <c r="C29" s="252">
        <v>0.96</v>
      </c>
      <c r="D29" s="252">
        <v>1.1000000000000001</v>
      </c>
      <c r="E29" s="252">
        <v>1.24</v>
      </c>
      <c r="F29" s="252">
        <v>0.99</v>
      </c>
      <c r="G29" s="252">
        <v>1.02</v>
      </c>
      <c r="H29" s="254"/>
      <c r="I29" s="271" t="s">
        <v>21</v>
      </c>
      <c r="J29" s="271" t="s">
        <v>21</v>
      </c>
      <c r="K29" s="271" t="s">
        <v>21</v>
      </c>
      <c r="L29" s="271" t="s">
        <v>21</v>
      </c>
      <c r="M29" s="271" t="s">
        <v>21</v>
      </c>
      <c r="N29" s="255"/>
      <c r="O29" s="270" t="s">
        <v>21</v>
      </c>
      <c r="P29" s="270" t="s">
        <v>21</v>
      </c>
      <c r="Q29" s="271" t="s">
        <v>21</v>
      </c>
      <c r="R29" s="270" t="s">
        <v>21</v>
      </c>
      <c r="S29" s="270" t="s">
        <v>21</v>
      </c>
      <c r="T29" s="255"/>
      <c r="U29" s="270" t="s">
        <v>21</v>
      </c>
      <c r="V29" s="270" t="s">
        <v>21</v>
      </c>
      <c r="W29" s="270" t="s">
        <v>21</v>
      </c>
      <c r="X29" s="270" t="s">
        <v>21</v>
      </c>
      <c r="Y29" s="270" t="s">
        <v>21</v>
      </c>
      <c r="Z29" s="255"/>
      <c r="AA29" s="271" t="s">
        <v>21</v>
      </c>
      <c r="AB29" s="271" t="s">
        <v>21</v>
      </c>
      <c r="AC29" s="271" t="s">
        <v>21</v>
      </c>
      <c r="AD29" s="271" t="s">
        <v>21</v>
      </c>
      <c r="AE29" s="271" t="s">
        <v>21</v>
      </c>
    </row>
    <row r="30" spans="1:31" ht="14.25" x14ac:dyDescent="0.2">
      <c r="A30" s="29"/>
      <c r="B30" s="279" t="s">
        <v>139</v>
      </c>
      <c r="C30" s="275">
        <v>0.2</v>
      </c>
      <c r="D30" s="280" t="s">
        <v>140</v>
      </c>
      <c r="E30" s="276">
        <v>0.17</v>
      </c>
      <c r="F30" s="276">
        <v>0.15</v>
      </c>
      <c r="G30" s="276">
        <v>0.18</v>
      </c>
      <c r="H30" s="29"/>
      <c r="I30" s="275">
        <v>0.43</v>
      </c>
      <c r="J30" s="276">
        <v>0.56999999999999995</v>
      </c>
      <c r="K30" s="276">
        <v>0.32</v>
      </c>
      <c r="L30" s="275">
        <v>0.51</v>
      </c>
      <c r="M30" s="275">
        <v>0.37</v>
      </c>
      <c r="N30" s="71"/>
      <c r="O30" s="276">
        <v>0.25</v>
      </c>
      <c r="P30" s="276">
        <v>0.24</v>
      </c>
      <c r="Q30" s="275">
        <v>0.19</v>
      </c>
      <c r="R30" s="276">
        <v>0.25</v>
      </c>
      <c r="S30" s="276">
        <v>0.22</v>
      </c>
      <c r="T30" s="71"/>
      <c r="U30" s="276">
        <v>-0.19</v>
      </c>
      <c r="V30" s="276">
        <v>0.18</v>
      </c>
      <c r="W30" s="276">
        <v>0.18</v>
      </c>
      <c r="X30" s="276">
        <v>0.04</v>
      </c>
      <c r="Y30" s="276">
        <v>0.04</v>
      </c>
      <c r="Z30" s="71"/>
      <c r="AA30" s="276">
        <v>0.16</v>
      </c>
      <c r="AB30" s="276">
        <v>0.26</v>
      </c>
      <c r="AC30" s="276">
        <v>0.21</v>
      </c>
      <c r="AD30" s="276">
        <v>0.22</v>
      </c>
      <c r="AE30" s="275">
        <v>0.19</v>
      </c>
    </row>
    <row r="31" spans="1:31" ht="12.4" customHeight="1" x14ac:dyDescent="0.2">
      <c r="A31" s="81"/>
      <c r="B31" s="227" t="s">
        <v>97</v>
      </c>
      <c r="C31" s="271" t="s">
        <v>21</v>
      </c>
      <c r="D31" s="270" t="s">
        <v>21</v>
      </c>
      <c r="E31" s="270" t="s">
        <v>21</v>
      </c>
      <c r="F31" s="270" t="s">
        <v>21</v>
      </c>
      <c r="G31" s="270" t="s">
        <v>21</v>
      </c>
      <c r="H31" s="254"/>
      <c r="I31" s="271" t="s">
        <v>21</v>
      </c>
      <c r="J31" s="270" t="s">
        <v>21</v>
      </c>
      <c r="K31" s="271" t="s">
        <v>21</v>
      </c>
      <c r="L31" s="270" t="s">
        <v>21</v>
      </c>
      <c r="M31" s="271" t="s">
        <v>21</v>
      </c>
      <c r="N31" s="255"/>
      <c r="O31" s="271" t="s">
        <v>21</v>
      </c>
      <c r="P31" s="270" t="s">
        <v>21</v>
      </c>
      <c r="Q31" s="271" t="s">
        <v>21</v>
      </c>
      <c r="R31" s="270" t="s">
        <v>21</v>
      </c>
      <c r="S31" s="270" t="s">
        <v>21</v>
      </c>
      <c r="T31" s="255"/>
      <c r="U31" s="270" t="s">
        <v>21</v>
      </c>
      <c r="V31" s="270" t="s">
        <v>21</v>
      </c>
      <c r="W31" s="270" t="s">
        <v>21</v>
      </c>
      <c r="X31" s="270" t="s">
        <v>21</v>
      </c>
      <c r="Y31" s="270" t="s">
        <v>21</v>
      </c>
      <c r="Z31" s="255"/>
      <c r="AA31" s="270" t="s">
        <v>21</v>
      </c>
      <c r="AB31" s="270" t="s">
        <v>21</v>
      </c>
      <c r="AC31" s="270" t="s">
        <v>21</v>
      </c>
      <c r="AD31" s="270" t="s">
        <v>21</v>
      </c>
      <c r="AE31" s="271" t="s">
        <v>21</v>
      </c>
    </row>
    <row r="32" spans="1:31" ht="12.4" customHeight="1" x14ac:dyDescent="0.2">
      <c r="A32" s="117"/>
      <c r="B32" s="230" t="s">
        <v>96</v>
      </c>
      <c r="C32" s="260">
        <v>-0.94</v>
      </c>
      <c r="D32" s="261">
        <v>1.32</v>
      </c>
      <c r="E32" s="261">
        <v>1.4</v>
      </c>
      <c r="F32" s="260">
        <v>1.1200000000000001</v>
      </c>
      <c r="G32" s="261">
        <v>1.19</v>
      </c>
      <c r="H32" s="262"/>
      <c r="I32" s="264" t="s">
        <v>21</v>
      </c>
      <c r="J32" s="261">
        <v>-0.25</v>
      </c>
      <c r="K32" s="261">
        <v>-0.23</v>
      </c>
      <c r="L32" s="261">
        <v>-0.15</v>
      </c>
      <c r="M32" s="260">
        <v>-0.13</v>
      </c>
      <c r="N32" s="263"/>
      <c r="O32" s="261">
        <v>-0.62</v>
      </c>
      <c r="P32" s="261">
        <v>-0.3</v>
      </c>
      <c r="Q32" s="260">
        <v>-0.27</v>
      </c>
      <c r="R32" s="261">
        <v>-0.3</v>
      </c>
      <c r="S32" s="261">
        <v>-0.27</v>
      </c>
      <c r="T32" s="263"/>
      <c r="U32" s="261">
        <v>0.28000000000000003</v>
      </c>
      <c r="V32" s="261">
        <v>-0.24</v>
      </c>
      <c r="W32" s="261">
        <v>-0.21</v>
      </c>
      <c r="X32" s="261">
        <v>-0.23</v>
      </c>
      <c r="Y32" s="261">
        <v>-0.2</v>
      </c>
      <c r="Z32" s="263"/>
      <c r="AA32" s="260">
        <v>-0.06</v>
      </c>
      <c r="AB32" s="261">
        <v>0.15</v>
      </c>
      <c r="AC32" s="261">
        <v>0.19</v>
      </c>
      <c r="AD32" s="261">
        <v>0.14000000000000001</v>
      </c>
      <c r="AE32" s="260">
        <v>0.18</v>
      </c>
    </row>
    <row r="33" spans="1:31" ht="12.4" customHeight="1" x14ac:dyDescent="0.2">
      <c r="A33" s="233" t="s">
        <v>95</v>
      </c>
      <c r="B33" s="234"/>
      <c r="C33" s="265">
        <v>0.14000000000000001</v>
      </c>
      <c r="D33" s="266">
        <v>0</v>
      </c>
      <c r="E33" s="266">
        <v>0.06</v>
      </c>
      <c r="F33" s="265">
        <v>0.08</v>
      </c>
      <c r="G33" s="266">
        <v>0.11</v>
      </c>
      <c r="H33" s="267"/>
      <c r="I33" s="266">
        <v>0.24</v>
      </c>
      <c r="J33" s="265">
        <v>0.14000000000000001</v>
      </c>
      <c r="K33" s="266">
        <v>0.13</v>
      </c>
      <c r="L33" s="266">
        <v>0.2</v>
      </c>
      <c r="M33" s="265">
        <v>0.19</v>
      </c>
      <c r="N33" s="268"/>
      <c r="O33" s="266">
        <v>0.13</v>
      </c>
      <c r="P33" s="266">
        <v>0.08</v>
      </c>
      <c r="Q33" s="265">
        <v>0.06</v>
      </c>
      <c r="R33" s="266">
        <v>0.11</v>
      </c>
      <c r="S33" s="266">
        <v>0.1</v>
      </c>
      <c r="T33" s="268"/>
      <c r="U33" s="266">
        <v>0.28999999999999998</v>
      </c>
      <c r="V33" s="266">
        <v>0.08</v>
      </c>
      <c r="W33" s="266">
        <v>0.08</v>
      </c>
      <c r="X33" s="266">
        <v>0.2</v>
      </c>
      <c r="Y33" s="266">
        <v>0.2</v>
      </c>
      <c r="Z33" s="268"/>
      <c r="AA33" s="266">
        <v>0.21</v>
      </c>
      <c r="AB33" s="266">
        <v>7.0000000000000007E-2</v>
      </c>
      <c r="AC33" s="266">
        <v>0.08</v>
      </c>
      <c r="AD33" s="266">
        <v>0.15</v>
      </c>
      <c r="AE33" s="265">
        <v>0.15</v>
      </c>
    </row>
    <row r="34" spans="1:31" ht="12.4" customHeight="1" x14ac:dyDescent="0.2">
      <c r="A34" s="1"/>
      <c r="B34" s="1"/>
      <c r="C34" s="256"/>
      <c r="D34" s="256"/>
      <c r="E34" s="256"/>
      <c r="F34" s="257"/>
      <c r="G34" s="257"/>
      <c r="H34" s="258"/>
      <c r="I34" s="257"/>
      <c r="J34" s="256"/>
      <c r="K34" s="257"/>
      <c r="L34" s="257"/>
      <c r="M34" s="256"/>
      <c r="N34" s="259"/>
      <c r="O34" s="257"/>
      <c r="P34" s="257"/>
      <c r="Q34" s="256"/>
      <c r="R34" s="257"/>
      <c r="S34" s="257"/>
      <c r="T34" s="259"/>
      <c r="U34" s="257"/>
      <c r="V34" s="257"/>
      <c r="W34" s="252"/>
      <c r="X34" s="257"/>
      <c r="Y34" s="257"/>
      <c r="Z34" s="259"/>
      <c r="AA34" s="257"/>
      <c r="AB34" s="257"/>
      <c r="AC34" s="257"/>
      <c r="AD34" s="257"/>
      <c r="AE34" s="256"/>
    </row>
    <row r="35" spans="1:31" ht="12.4" customHeight="1" x14ac:dyDescent="0.2">
      <c r="A35" s="1"/>
      <c r="B35" s="31" t="s">
        <v>94</v>
      </c>
      <c r="C35" s="256">
        <v>0</v>
      </c>
      <c r="D35" s="256">
        <v>0</v>
      </c>
      <c r="E35" s="256">
        <v>0</v>
      </c>
      <c r="F35" s="256">
        <v>0</v>
      </c>
      <c r="G35" s="256">
        <v>0</v>
      </c>
      <c r="H35" s="258"/>
      <c r="I35" s="281" t="s">
        <v>21</v>
      </c>
      <c r="J35" s="256">
        <v>0</v>
      </c>
      <c r="K35" s="256">
        <v>0</v>
      </c>
      <c r="L35" s="281" t="s">
        <v>21</v>
      </c>
      <c r="M35" s="281" t="s">
        <v>21</v>
      </c>
      <c r="N35" s="259"/>
      <c r="O35" s="281" t="s">
        <v>21</v>
      </c>
      <c r="P35" s="281" t="s">
        <v>21</v>
      </c>
      <c r="Q35" s="281" t="s">
        <v>21</v>
      </c>
      <c r="R35" s="281" t="s">
        <v>21</v>
      </c>
      <c r="S35" s="281" t="s">
        <v>21</v>
      </c>
      <c r="T35" s="259"/>
      <c r="U35" s="281" t="s">
        <v>21</v>
      </c>
      <c r="V35" s="281" t="s">
        <v>21</v>
      </c>
      <c r="W35" s="271" t="s">
        <v>21</v>
      </c>
      <c r="X35" s="281" t="s">
        <v>21</v>
      </c>
      <c r="Y35" s="281" t="s">
        <v>21</v>
      </c>
      <c r="Z35" s="259"/>
      <c r="AA35" s="281" t="s">
        <v>21</v>
      </c>
      <c r="AB35" s="281" t="s">
        <v>21</v>
      </c>
      <c r="AC35" s="281" t="s">
        <v>21</v>
      </c>
      <c r="AD35" s="281" t="s">
        <v>21</v>
      </c>
      <c r="AE35" s="281" t="s">
        <v>21</v>
      </c>
    </row>
    <row r="36" spans="1:31" ht="12.4" customHeight="1" x14ac:dyDescent="0.2">
      <c r="A36" s="31" t="s">
        <v>93</v>
      </c>
      <c r="B36" s="1"/>
      <c r="C36" s="252">
        <v>0</v>
      </c>
      <c r="D36" s="252">
        <v>0</v>
      </c>
      <c r="E36" s="252">
        <v>0</v>
      </c>
      <c r="F36" s="252">
        <v>0</v>
      </c>
      <c r="G36" s="252">
        <v>0</v>
      </c>
      <c r="H36" s="258"/>
      <c r="I36" s="271" t="s">
        <v>21</v>
      </c>
      <c r="J36" s="252">
        <v>0</v>
      </c>
      <c r="K36" s="252">
        <v>0</v>
      </c>
      <c r="L36" s="271" t="s">
        <v>21</v>
      </c>
      <c r="M36" s="271" t="s">
        <v>21</v>
      </c>
      <c r="N36" s="259"/>
      <c r="O36" s="271" t="s">
        <v>21</v>
      </c>
      <c r="P36" s="271" t="s">
        <v>21</v>
      </c>
      <c r="Q36" s="271" t="s">
        <v>21</v>
      </c>
      <c r="R36" s="271" t="s">
        <v>21</v>
      </c>
      <c r="S36" s="271" t="s">
        <v>21</v>
      </c>
      <c r="T36" s="259"/>
      <c r="U36" s="271" t="s">
        <v>21</v>
      </c>
      <c r="V36" s="271" t="s">
        <v>21</v>
      </c>
      <c r="W36" s="271" t="s">
        <v>21</v>
      </c>
      <c r="X36" s="271" t="s">
        <v>21</v>
      </c>
      <c r="Y36" s="271" t="s">
        <v>21</v>
      </c>
      <c r="Z36" s="259"/>
      <c r="AA36" s="271" t="s">
        <v>21</v>
      </c>
      <c r="AB36" s="271" t="s">
        <v>21</v>
      </c>
      <c r="AC36" s="271" t="s">
        <v>21</v>
      </c>
      <c r="AD36" s="271" t="s">
        <v>21</v>
      </c>
      <c r="AE36" s="271" t="s">
        <v>21</v>
      </c>
    </row>
    <row r="37" spans="1:31" ht="12.4" customHeight="1" x14ac:dyDescent="0.2">
      <c r="A37" s="1"/>
      <c r="B37" s="1"/>
      <c r="C37" s="256"/>
      <c r="D37" s="256"/>
      <c r="E37" s="256"/>
      <c r="F37" s="257"/>
      <c r="G37" s="257"/>
      <c r="H37" s="258"/>
      <c r="I37" s="257"/>
      <c r="J37" s="256"/>
      <c r="K37" s="257"/>
      <c r="L37" s="257"/>
      <c r="M37" s="256"/>
      <c r="N37" s="259"/>
      <c r="O37" s="257"/>
      <c r="P37" s="257"/>
      <c r="Q37" s="256"/>
      <c r="R37" s="257"/>
      <c r="S37" s="257"/>
      <c r="T37" s="259"/>
      <c r="U37" s="257"/>
      <c r="V37" s="257"/>
      <c r="W37" s="252"/>
      <c r="X37" s="257"/>
      <c r="Y37" s="257"/>
      <c r="Z37" s="259"/>
      <c r="AA37" s="257"/>
      <c r="AB37" s="257"/>
      <c r="AC37" s="257"/>
      <c r="AD37" s="257"/>
      <c r="AE37" s="256"/>
    </row>
    <row r="38" spans="1:31" ht="12.4" customHeight="1" x14ac:dyDescent="0.2">
      <c r="A38" s="81"/>
      <c r="B38" s="227" t="s">
        <v>92</v>
      </c>
      <c r="C38" s="252">
        <v>-0.56999999999999995</v>
      </c>
      <c r="D38" s="252">
        <v>-0.25</v>
      </c>
      <c r="E38" s="252">
        <v>-0.2</v>
      </c>
      <c r="F38" s="253">
        <v>-0.31</v>
      </c>
      <c r="G38" s="253">
        <v>-0.27</v>
      </c>
      <c r="H38" s="254"/>
      <c r="I38" s="253">
        <v>0.49</v>
      </c>
      <c r="J38" s="252">
        <v>-0.25</v>
      </c>
      <c r="K38" s="253">
        <v>-0.26</v>
      </c>
      <c r="L38" s="253">
        <v>-0.14000000000000001</v>
      </c>
      <c r="M38" s="252">
        <v>-0.15</v>
      </c>
      <c r="N38" s="255"/>
      <c r="O38" s="270" t="s">
        <v>21</v>
      </c>
      <c r="P38" s="253">
        <v>-0.31</v>
      </c>
      <c r="Q38" s="252">
        <v>-0.36</v>
      </c>
      <c r="R38" s="253">
        <v>0.28999999999999998</v>
      </c>
      <c r="S38" s="253">
        <v>0.24</v>
      </c>
      <c r="T38" s="255"/>
      <c r="U38" s="253">
        <v>-0.08</v>
      </c>
      <c r="V38" s="253">
        <v>-0.2</v>
      </c>
      <c r="W38" s="253">
        <v>-0.25</v>
      </c>
      <c r="X38" s="253">
        <v>-0.19</v>
      </c>
      <c r="Y38" s="253">
        <v>-0.23</v>
      </c>
      <c r="Z38" s="255"/>
      <c r="AA38" s="253">
        <v>0.86</v>
      </c>
      <c r="AB38" s="253">
        <v>-0.25</v>
      </c>
      <c r="AC38" s="253">
        <v>-0.27</v>
      </c>
      <c r="AD38" s="253">
        <v>-0.09</v>
      </c>
      <c r="AE38" s="252">
        <v>-0.11</v>
      </c>
    </row>
    <row r="39" spans="1:31" ht="12.4" customHeight="1" x14ac:dyDescent="0.2">
      <c r="A39" s="81"/>
      <c r="B39" s="227" t="s">
        <v>91</v>
      </c>
      <c r="C39" s="252">
        <v>0.23</v>
      </c>
      <c r="D39" s="252">
        <v>-0.09</v>
      </c>
      <c r="E39" s="252">
        <v>0</v>
      </c>
      <c r="F39" s="253">
        <v>0.03</v>
      </c>
      <c r="G39" s="253">
        <v>0.09</v>
      </c>
      <c r="H39" s="254"/>
      <c r="I39" s="253">
        <v>0.08</v>
      </c>
      <c r="J39" s="252">
        <v>-0.05</v>
      </c>
      <c r="K39" s="282">
        <v>0</v>
      </c>
      <c r="L39" s="253">
        <v>0</v>
      </c>
      <c r="M39" s="252">
        <v>0.03</v>
      </c>
      <c r="N39" s="255"/>
      <c r="O39" s="253">
        <v>-0.09</v>
      </c>
      <c r="P39" s="253">
        <v>7.0000000000000007E-2</v>
      </c>
      <c r="Q39" s="252">
        <v>0.11</v>
      </c>
      <c r="R39" s="253">
        <v>-0.01</v>
      </c>
      <c r="S39" s="253">
        <v>0.01</v>
      </c>
      <c r="T39" s="255"/>
      <c r="U39" s="270" t="s">
        <v>21</v>
      </c>
      <c r="V39" s="253">
        <v>-0.05</v>
      </c>
      <c r="W39" s="253">
        <v>-0.02</v>
      </c>
      <c r="X39" s="253">
        <v>0.68</v>
      </c>
      <c r="Y39" s="253">
        <v>0.69</v>
      </c>
      <c r="Z39" s="255"/>
      <c r="AA39" s="253">
        <v>0.43</v>
      </c>
      <c r="AB39" s="253">
        <v>-0.03</v>
      </c>
      <c r="AC39" s="253">
        <v>0.02</v>
      </c>
      <c r="AD39" s="253">
        <v>0.17</v>
      </c>
      <c r="AE39" s="252">
        <v>0.21</v>
      </c>
    </row>
    <row r="40" spans="1:31" ht="12.4" customHeight="1" x14ac:dyDescent="0.2">
      <c r="A40" s="29"/>
      <c r="B40" s="238" t="s">
        <v>90</v>
      </c>
      <c r="C40" s="275">
        <v>7.0000000000000007E-2</v>
      </c>
      <c r="D40" s="275">
        <v>0.1</v>
      </c>
      <c r="E40" s="275">
        <v>0.14000000000000001</v>
      </c>
      <c r="F40" s="276">
        <v>0.08</v>
      </c>
      <c r="G40" s="276">
        <v>0.1</v>
      </c>
      <c r="H40" s="277"/>
      <c r="I40" s="276">
        <v>0.19</v>
      </c>
      <c r="J40" s="275">
        <v>0.15</v>
      </c>
      <c r="K40" s="276">
        <v>0.11</v>
      </c>
      <c r="L40" s="276">
        <v>0.17</v>
      </c>
      <c r="M40" s="275">
        <v>0.16</v>
      </c>
      <c r="N40" s="278"/>
      <c r="O40" s="276">
        <v>-7.0000000000000007E-2</v>
      </c>
      <c r="P40" s="276">
        <v>0.16</v>
      </c>
      <c r="Q40" s="275">
        <v>0.08</v>
      </c>
      <c r="R40" s="276">
        <v>0.01</v>
      </c>
      <c r="S40" s="276">
        <v>-0.02</v>
      </c>
      <c r="T40" s="278"/>
      <c r="U40" s="276">
        <v>0.08</v>
      </c>
      <c r="V40" s="276">
        <v>0.13</v>
      </c>
      <c r="W40" s="276">
        <v>7.0000000000000007E-2</v>
      </c>
      <c r="X40" s="276">
        <v>0.1</v>
      </c>
      <c r="Y40" s="276">
        <v>0.08</v>
      </c>
      <c r="Z40" s="278"/>
      <c r="AA40" s="276">
        <v>7.0000000000000007E-2</v>
      </c>
      <c r="AB40" s="276">
        <v>0.13</v>
      </c>
      <c r="AC40" s="276">
        <v>0.1</v>
      </c>
      <c r="AD40" s="276">
        <v>0.09</v>
      </c>
      <c r="AE40" s="275">
        <v>0.08</v>
      </c>
    </row>
    <row r="41" spans="1:31" ht="12.4" customHeight="1" x14ac:dyDescent="0.2">
      <c r="A41" s="1"/>
      <c r="B41" s="31" t="s">
        <v>89</v>
      </c>
      <c r="C41" s="256">
        <v>0.43</v>
      </c>
      <c r="D41" s="256">
        <v>-0.09</v>
      </c>
      <c r="E41" s="256">
        <v>-7.0000000000000007E-2</v>
      </c>
      <c r="F41" s="257">
        <v>-0.03</v>
      </c>
      <c r="G41" s="257">
        <v>-0.01</v>
      </c>
      <c r="H41" s="258"/>
      <c r="I41" s="257">
        <v>-0.75</v>
      </c>
      <c r="J41" s="256">
        <v>0</v>
      </c>
      <c r="K41" s="257">
        <v>-0.04</v>
      </c>
      <c r="L41" s="257">
        <v>-0.17</v>
      </c>
      <c r="M41" s="256">
        <v>-0.2</v>
      </c>
      <c r="N41" s="259"/>
      <c r="O41" s="257">
        <v>-0.84</v>
      </c>
      <c r="P41" s="257">
        <v>-0.26</v>
      </c>
      <c r="Q41" s="256">
        <v>-0.3</v>
      </c>
      <c r="R41" s="257">
        <v>-0.37</v>
      </c>
      <c r="S41" s="257">
        <v>-0.41</v>
      </c>
      <c r="T41" s="259"/>
      <c r="U41" s="257">
        <v>-0.61</v>
      </c>
      <c r="V41" s="257">
        <v>-0.3</v>
      </c>
      <c r="W41" s="256">
        <v>-0.32</v>
      </c>
      <c r="X41" s="257">
        <v>-0.33</v>
      </c>
      <c r="Y41" s="257">
        <v>-0.36</v>
      </c>
      <c r="Z41" s="259"/>
      <c r="AA41" s="257">
        <v>-0.55000000000000004</v>
      </c>
      <c r="AB41" s="257">
        <v>-0.16</v>
      </c>
      <c r="AC41" s="257">
        <v>-0.18</v>
      </c>
      <c r="AD41" s="257">
        <v>-0.23</v>
      </c>
      <c r="AE41" s="256">
        <v>-0.25</v>
      </c>
    </row>
    <row r="42" spans="1:31" ht="12.4" customHeight="1" x14ac:dyDescent="0.2">
      <c r="A42" s="1"/>
      <c r="B42" s="31" t="s">
        <v>88</v>
      </c>
      <c r="C42" s="256">
        <v>0.52</v>
      </c>
      <c r="D42" s="256">
        <v>-0.49</v>
      </c>
      <c r="E42" s="256">
        <v>-0.44</v>
      </c>
      <c r="F42" s="257">
        <v>-0.27</v>
      </c>
      <c r="G42" s="257">
        <v>-0.23</v>
      </c>
      <c r="H42" s="258"/>
      <c r="I42" s="283" t="s">
        <v>21</v>
      </c>
      <c r="J42" s="256">
        <v>-0.34</v>
      </c>
      <c r="K42" s="252">
        <v>-0.31</v>
      </c>
      <c r="L42" s="257">
        <v>0.28000000000000003</v>
      </c>
      <c r="M42" s="256">
        <v>0.31</v>
      </c>
      <c r="N42" s="259"/>
      <c r="O42" s="257">
        <v>0.97</v>
      </c>
      <c r="P42" s="257">
        <v>-0.37</v>
      </c>
      <c r="Q42" s="256">
        <v>-0.32</v>
      </c>
      <c r="R42" s="257">
        <v>0.15</v>
      </c>
      <c r="S42" s="257">
        <v>0.17</v>
      </c>
      <c r="T42" s="259"/>
      <c r="U42" s="257">
        <v>0.06</v>
      </c>
      <c r="V42" s="257">
        <v>-0.38</v>
      </c>
      <c r="W42" s="257">
        <v>-0.32</v>
      </c>
      <c r="X42" s="257">
        <v>-0.14000000000000001</v>
      </c>
      <c r="Y42" s="257">
        <v>-0.12</v>
      </c>
      <c r="Z42" s="259"/>
      <c r="AA42" s="257">
        <v>0.66</v>
      </c>
      <c r="AB42" s="257">
        <v>-0.4</v>
      </c>
      <c r="AC42" s="257">
        <v>-0.36</v>
      </c>
      <c r="AD42" s="257">
        <v>-0.03</v>
      </c>
      <c r="AE42" s="256">
        <v>0</v>
      </c>
    </row>
    <row r="43" spans="1:31" ht="12.4" customHeight="1" x14ac:dyDescent="0.2">
      <c r="A43" s="119" t="s">
        <v>87</v>
      </c>
      <c r="B43" s="73"/>
      <c r="C43" s="269">
        <v>-0.04</v>
      </c>
      <c r="D43" s="269">
        <v>-0.14000000000000001</v>
      </c>
      <c r="E43" s="269">
        <v>-0.1</v>
      </c>
      <c r="F43" s="284">
        <v>-0.11</v>
      </c>
      <c r="G43" s="284">
        <v>-0.08</v>
      </c>
      <c r="H43" s="285"/>
      <c r="I43" s="284">
        <v>0.02</v>
      </c>
      <c r="J43" s="269">
        <v>-0.09</v>
      </c>
      <c r="K43" s="284">
        <v>-0.12</v>
      </c>
      <c r="L43" s="284">
        <v>-0.06</v>
      </c>
      <c r="M43" s="269">
        <v>-0.08</v>
      </c>
      <c r="N43" s="286"/>
      <c r="O43" s="284">
        <v>0.4</v>
      </c>
      <c r="P43" s="284">
        <v>-0.21</v>
      </c>
      <c r="Q43" s="269">
        <v>-0.26</v>
      </c>
      <c r="R43" s="284">
        <v>-0.02</v>
      </c>
      <c r="S43" s="284">
        <v>-0.06</v>
      </c>
      <c r="T43" s="286"/>
      <c r="U43" s="284">
        <v>0.1</v>
      </c>
      <c r="V43" s="284">
        <v>-0.18</v>
      </c>
      <c r="W43" s="284">
        <v>-0.22</v>
      </c>
      <c r="X43" s="284">
        <v>-0.1</v>
      </c>
      <c r="Y43" s="284">
        <v>-0.13</v>
      </c>
      <c r="Z43" s="286"/>
      <c r="AA43" s="284">
        <v>0.12</v>
      </c>
      <c r="AB43" s="284">
        <v>-0.16</v>
      </c>
      <c r="AC43" s="284">
        <v>-0.17</v>
      </c>
      <c r="AD43" s="284">
        <v>-7.0000000000000007E-2</v>
      </c>
      <c r="AE43" s="287">
        <v>-0.09</v>
      </c>
    </row>
    <row r="44" spans="1:31" ht="12.4" customHeight="1" x14ac:dyDescent="0.2">
      <c r="A44" s="1"/>
      <c r="B44" s="1"/>
      <c r="C44" s="88"/>
      <c r="D44" s="87"/>
      <c r="E44" s="87"/>
      <c r="F44" s="87"/>
      <c r="G44" s="87"/>
      <c r="H44" s="1"/>
      <c r="I44" s="257"/>
      <c r="J44" s="257"/>
      <c r="K44" s="257"/>
      <c r="L44" s="257"/>
      <c r="M44" s="256"/>
      <c r="N44" s="75"/>
      <c r="O44" s="257"/>
      <c r="P44" s="257"/>
      <c r="Q44" s="257"/>
      <c r="R44" s="257"/>
      <c r="S44" s="257"/>
      <c r="T44" s="75"/>
      <c r="U44" s="257"/>
      <c r="V44" s="257"/>
      <c r="W44" s="257"/>
      <c r="X44" s="257"/>
      <c r="Y44" s="257"/>
      <c r="Z44" s="75"/>
      <c r="AA44" s="257"/>
      <c r="AB44" s="257"/>
      <c r="AC44" s="257"/>
      <c r="AD44" s="257"/>
      <c r="AE44" s="256"/>
    </row>
    <row r="45" spans="1:31" ht="12.4" customHeight="1" x14ac:dyDescent="0.2">
      <c r="A45" s="81"/>
      <c r="B45" s="227" t="s">
        <v>86</v>
      </c>
      <c r="C45" s="252">
        <v>0.04</v>
      </c>
      <c r="D45" s="253">
        <v>-0.06</v>
      </c>
      <c r="E45" s="253">
        <v>-0.01</v>
      </c>
      <c r="F45" s="252">
        <v>-0.02</v>
      </c>
      <c r="G45" s="253">
        <v>0.01</v>
      </c>
      <c r="H45" s="254"/>
      <c r="I45" s="252">
        <v>-0.12</v>
      </c>
      <c r="J45" s="252">
        <v>-0.05</v>
      </c>
      <c r="K45" s="253">
        <v>-0.08</v>
      </c>
      <c r="L45" s="253">
        <v>-0.09</v>
      </c>
      <c r="M45" s="252">
        <v>-0.1</v>
      </c>
      <c r="N45" s="255"/>
      <c r="O45" s="253">
        <v>-7.0000000000000007E-2</v>
      </c>
      <c r="P45" s="253">
        <v>-0.12</v>
      </c>
      <c r="Q45" s="253">
        <v>-0.14000000000000001</v>
      </c>
      <c r="R45" s="253">
        <v>-0.09</v>
      </c>
      <c r="S45" s="253">
        <v>-0.11</v>
      </c>
      <c r="T45" s="255"/>
      <c r="U45" s="253">
        <v>-0.05</v>
      </c>
      <c r="V45" s="253">
        <v>-0.21</v>
      </c>
      <c r="W45" s="253">
        <v>-0.23</v>
      </c>
      <c r="X45" s="253">
        <v>-0.14000000000000001</v>
      </c>
      <c r="Y45" s="253">
        <v>-0.15</v>
      </c>
      <c r="Z45" s="255"/>
      <c r="AA45" s="253">
        <v>-0.05</v>
      </c>
      <c r="AB45" s="253">
        <v>-0.11</v>
      </c>
      <c r="AC45" s="253">
        <v>-0.12</v>
      </c>
      <c r="AD45" s="253">
        <v>-0.08</v>
      </c>
      <c r="AE45" s="252">
        <v>-0.09</v>
      </c>
    </row>
    <row r="46" spans="1:31" x14ac:dyDescent="0.2">
      <c r="A46" s="81"/>
      <c r="B46" s="227" t="s">
        <v>85</v>
      </c>
      <c r="C46" s="271" t="s">
        <v>141</v>
      </c>
      <c r="D46" s="271" t="s">
        <v>21</v>
      </c>
      <c r="E46" s="271" t="s">
        <v>21</v>
      </c>
      <c r="F46" s="252">
        <v>0.94</v>
      </c>
      <c r="G46" s="252">
        <v>0.95</v>
      </c>
      <c r="H46" s="254"/>
      <c r="I46" s="252">
        <v>-0.04</v>
      </c>
      <c r="J46" s="271" t="s">
        <v>21</v>
      </c>
      <c r="K46" s="271" t="s">
        <v>21</v>
      </c>
      <c r="L46" s="252">
        <v>0.68</v>
      </c>
      <c r="M46" s="252">
        <v>0.62</v>
      </c>
      <c r="N46" s="255"/>
      <c r="O46" s="253">
        <v>-0.12</v>
      </c>
      <c r="P46" s="270" t="s">
        <v>21</v>
      </c>
      <c r="Q46" s="252">
        <v>1.33</v>
      </c>
      <c r="R46" s="253">
        <v>0.43</v>
      </c>
      <c r="S46" s="253">
        <v>0.34</v>
      </c>
      <c r="T46" s="255"/>
      <c r="U46" s="253">
        <v>-0.08</v>
      </c>
      <c r="V46" s="270" t="s">
        <v>21</v>
      </c>
      <c r="W46" s="270" t="s">
        <v>21</v>
      </c>
      <c r="X46" s="253">
        <v>0.51</v>
      </c>
      <c r="Y46" s="253">
        <v>0.43</v>
      </c>
      <c r="Z46" s="255"/>
      <c r="AA46" s="252">
        <v>-0.03</v>
      </c>
      <c r="AB46" s="271" t="s">
        <v>21</v>
      </c>
      <c r="AC46" s="271" t="s">
        <v>21</v>
      </c>
      <c r="AD46" s="252">
        <v>0.6</v>
      </c>
      <c r="AE46" s="252">
        <v>0.54</v>
      </c>
    </row>
    <row r="47" spans="1:31" ht="12.4" customHeight="1" x14ac:dyDescent="0.2">
      <c r="A47" s="117"/>
      <c r="B47" s="230" t="s">
        <v>84</v>
      </c>
      <c r="C47" s="260">
        <v>1.21</v>
      </c>
      <c r="D47" s="261">
        <v>0.12</v>
      </c>
      <c r="E47" s="261">
        <v>0.11</v>
      </c>
      <c r="F47" s="261">
        <v>0.9</v>
      </c>
      <c r="G47" s="261">
        <v>0.9</v>
      </c>
      <c r="H47" s="262"/>
      <c r="I47" s="260">
        <v>0.36</v>
      </c>
      <c r="J47" s="260">
        <v>0.2</v>
      </c>
      <c r="K47" s="261">
        <v>0.17</v>
      </c>
      <c r="L47" s="261">
        <v>0.34</v>
      </c>
      <c r="M47" s="260">
        <v>0.34</v>
      </c>
      <c r="N47" s="263"/>
      <c r="O47" s="264" t="s">
        <v>21</v>
      </c>
      <c r="P47" s="261">
        <v>0.06</v>
      </c>
      <c r="Q47" s="261">
        <v>0.02</v>
      </c>
      <c r="R47" s="261">
        <v>1.1499999999999999</v>
      </c>
      <c r="S47" s="261">
        <v>1.1299999999999999</v>
      </c>
      <c r="T47" s="263"/>
      <c r="U47" s="261">
        <v>-0.14000000000000001</v>
      </c>
      <c r="V47" s="261">
        <v>-0.05</v>
      </c>
      <c r="W47" s="261">
        <v>-7.0000000000000007E-2</v>
      </c>
      <c r="X47" s="261">
        <v>-0.13</v>
      </c>
      <c r="Y47" s="261">
        <v>-0.13</v>
      </c>
      <c r="Z47" s="263"/>
      <c r="AA47" s="261">
        <v>0.5</v>
      </c>
      <c r="AB47" s="261">
        <v>0.08</v>
      </c>
      <c r="AC47" s="261">
        <v>0.05</v>
      </c>
      <c r="AD47" s="261">
        <v>0.42</v>
      </c>
      <c r="AE47" s="260">
        <v>0.41</v>
      </c>
    </row>
    <row r="48" spans="1:31" ht="12.4" customHeight="1" x14ac:dyDescent="0.2">
      <c r="A48" s="29"/>
      <c r="B48" s="238" t="s">
        <v>83</v>
      </c>
      <c r="C48" s="288" t="s">
        <v>21</v>
      </c>
      <c r="D48" s="275">
        <v>-0.05</v>
      </c>
      <c r="E48" s="276">
        <v>0.01</v>
      </c>
      <c r="F48" s="275">
        <v>-0.02</v>
      </c>
      <c r="G48" s="276">
        <v>0.04</v>
      </c>
      <c r="H48" s="277"/>
      <c r="I48" s="276">
        <v>-0.56000000000000005</v>
      </c>
      <c r="J48" s="275">
        <v>-0.05</v>
      </c>
      <c r="K48" s="275">
        <v>-0.01</v>
      </c>
      <c r="L48" s="276">
        <v>-0.11</v>
      </c>
      <c r="M48" s="275">
        <v>-0.08</v>
      </c>
      <c r="N48" s="278"/>
      <c r="O48" s="280" t="s">
        <v>21</v>
      </c>
      <c r="P48" s="276">
        <v>0</v>
      </c>
      <c r="Q48" s="276">
        <v>0.01</v>
      </c>
      <c r="R48" s="276">
        <v>-0.21</v>
      </c>
      <c r="S48" s="276">
        <v>-0.2</v>
      </c>
      <c r="T48" s="278"/>
      <c r="U48" s="280" t="s">
        <v>21</v>
      </c>
      <c r="V48" s="276">
        <v>-0.15</v>
      </c>
      <c r="W48" s="276">
        <v>-0.14000000000000001</v>
      </c>
      <c r="X48" s="276">
        <v>-0.53</v>
      </c>
      <c r="Y48" s="276">
        <v>-0.52</v>
      </c>
      <c r="Z48" s="278"/>
      <c r="AA48" s="280" t="s">
        <v>21</v>
      </c>
      <c r="AB48" s="276">
        <v>-0.06</v>
      </c>
      <c r="AC48" s="276">
        <v>-0.03</v>
      </c>
      <c r="AD48" s="276">
        <v>-0.25</v>
      </c>
      <c r="AE48" s="275">
        <v>-0.22</v>
      </c>
    </row>
    <row r="49" spans="1:31" ht="12.4" customHeight="1" x14ac:dyDescent="0.2">
      <c r="A49" s="81"/>
      <c r="B49" s="227" t="s">
        <v>82</v>
      </c>
      <c r="C49" s="256">
        <v>0</v>
      </c>
      <c r="D49" s="256">
        <v>0</v>
      </c>
      <c r="E49" s="256">
        <v>0</v>
      </c>
      <c r="F49" s="256">
        <v>0</v>
      </c>
      <c r="G49" s="256">
        <v>0</v>
      </c>
      <c r="H49" s="254"/>
      <c r="I49" s="256">
        <v>0</v>
      </c>
      <c r="J49" s="256">
        <v>0</v>
      </c>
      <c r="K49" s="256">
        <v>0</v>
      </c>
      <c r="L49" s="256">
        <v>0</v>
      </c>
      <c r="M49" s="256">
        <v>0</v>
      </c>
      <c r="N49" s="255"/>
      <c r="O49" s="256">
        <v>0</v>
      </c>
      <c r="P49" s="256">
        <v>0</v>
      </c>
      <c r="Q49" s="256">
        <v>0</v>
      </c>
      <c r="R49" s="256">
        <v>0</v>
      </c>
      <c r="S49" s="256">
        <v>0</v>
      </c>
      <c r="T49" s="255"/>
      <c r="U49" s="271" t="s">
        <v>21</v>
      </c>
      <c r="V49" s="271" t="s">
        <v>21</v>
      </c>
      <c r="W49" s="271" t="s">
        <v>21</v>
      </c>
      <c r="X49" s="271" t="s">
        <v>21</v>
      </c>
      <c r="Y49" s="271" t="s">
        <v>21</v>
      </c>
      <c r="Z49" s="255"/>
      <c r="AA49" s="271" t="s">
        <v>21</v>
      </c>
      <c r="AB49" s="271" t="s">
        <v>21</v>
      </c>
      <c r="AC49" s="271" t="s">
        <v>21</v>
      </c>
      <c r="AD49" s="271" t="s">
        <v>21</v>
      </c>
      <c r="AE49" s="271" t="s">
        <v>21</v>
      </c>
    </row>
    <row r="50" spans="1:31" ht="12.4" customHeight="1" x14ac:dyDescent="0.2">
      <c r="A50" s="81"/>
      <c r="B50" s="227" t="s">
        <v>81</v>
      </c>
      <c r="C50" s="271" t="s">
        <v>21</v>
      </c>
      <c r="D50" s="271" t="s">
        <v>21</v>
      </c>
      <c r="E50" s="271" t="s">
        <v>21</v>
      </c>
      <c r="F50" s="271" t="s">
        <v>21</v>
      </c>
      <c r="G50" s="271" t="s">
        <v>21</v>
      </c>
      <c r="H50" s="254"/>
      <c r="I50" s="271" t="s">
        <v>21</v>
      </c>
      <c r="J50" s="271" t="s">
        <v>21</v>
      </c>
      <c r="K50" s="271" t="s">
        <v>21</v>
      </c>
      <c r="L50" s="271" t="s">
        <v>21</v>
      </c>
      <c r="M50" s="271" t="s">
        <v>21</v>
      </c>
      <c r="N50" s="255"/>
      <c r="O50" s="271" t="s">
        <v>21</v>
      </c>
      <c r="P50" s="271" t="s">
        <v>21</v>
      </c>
      <c r="Q50" s="271" t="s">
        <v>21</v>
      </c>
      <c r="R50" s="271" t="s">
        <v>21</v>
      </c>
      <c r="S50" s="271" t="s">
        <v>21</v>
      </c>
      <c r="T50" s="255"/>
      <c r="U50" s="271" t="s">
        <v>21</v>
      </c>
      <c r="V50" s="271" t="s">
        <v>21</v>
      </c>
      <c r="W50" s="271" t="s">
        <v>21</v>
      </c>
      <c r="X50" s="271" t="s">
        <v>21</v>
      </c>
      <c r="Y50" s="271" t="s">
        <v>21</v>
      </c>
      <c r="Z50" s="255"/>
      <c r="AA50" s="271" t="s">
        <v>21</v>
      </c>
      <c r="AB50" s="271" t="s">
        <v>21</v>
      </c>
      <c r="AC50" s="271" t="s">
        <v>21</v>
      </c>
      <c r="AD50" s="271" t="s">
        <v>21</v>
      </c>
      <c r="AE50" s="271" t="s">
        <v>21</v>
      </c>
    </row>
    <row r="51" spans="1:31" ht="12.4" customHeight="1" x14ac:dyDescent="0.2">
      <c r="A51" s="117"/>
      <c r="B51" s="230" t="s">
        <v>80</v>
      </c>
      <c r="C51" s="260">
        <v>0</v>
      </c>
      <c r="D51" s="264" t="s">
        <v>21</v>
      </c>
      <c r="E51" s="264" t="s">
        <v>21</v>
      </c>
      <c r="F51" s="264" t="s">
        <v>21</v>
      </c>
      <c r="G51" s="264" t="s">
        <v>21</v>
      </c>
      <c r="H51" s="262"/>
      <c r="I51" s="260">
        <v>0</v>
      </c>
      <c r="J51" s="272" t="s">
        <v>21</v>
      </c>
      <c r="K51" s="264" t="s">
        <v>21</v>
      </c>
      <c r="L51" s="264" t="s">
        <v>21</v>
      </c>
      <c r="M51" s="272" t="s">
        <v>21</v>
      </c>
      <c r="N51" s="263"/>
      <c r="O51" s="261">
        <v>0</v>
      </c>
      <c r="P51" s="264" t="s">
        <v>21</v>
      </c>
      <c r="Q51" s="264" t="s">
        <v>21</v>
      </c>
      <c r="R51" s="264" t="s">
        <v>21</v>
      </c>
      <c r="S51" s="264" t="s">
        <v>21</v>
      </c>
      <c r="T51" s="263"/>
      <c r="U51" s="261">
        <v>0</v>
      </c>
      <c r="V51" s="264" t="s">
        <v>21</v>
      </c>
      <c r="W51" s="264" t="s">
        <v>21</v>
      </c>
      <c r="X51" s="264" t="s">
        <v>21</v>
      </c>
      <c r="Y51" s="264" t="s">
        <v>21</v>
      </c>
      <c r="Z51" s="263"/>
      <c r="AA51" s="261">
        <v>0</v>
      </c>
      <c r="AB51" s="264" t="s">
        <v>21</v>
      </c>
      <c r="AC51" s="264" t="s">
        <v>21</v>
      </c>
      <c r="AD51" s="264" t="s">
        <v>21</v>
      </c>
      <c r="AE51" s="272" t="s">
        <v>21</v>
      </c>
    </row>
    <row r="52" spans="1:31" ht="12.4" customHeight="1" x14ac:dyDescent="0.2">
      <c r="A52" s="230" t="s">
        <v>79</v>
      </c>
      <c r="B52" s="117"/>
      <c r="C52" s="265">
        <v>0.26</v>
      </c>
      <c r="D52" s="266">
        <v>0.1</v>
      </c>
      <c r="E52" s="266">
        <v>0.14000000000000001</v>
      </c>
      <c r="F52" s="266">
        <v>0.18</v>
      </c>
      <c r="G52" s="266">
        <v>0.2</v>
      </c>
      <c r="H52" s="267"/>
      <c r="I52" s="265">
        <v>0</v>
      </c>
      <c r="J52" s="265">
        <v>0.11</v>
      </c>
      <c r="K52" s="266">
        <v>0.09</v>
      </c>
      <c r="L52" s="266">
        <v>0.05</v>
      </c>
      <c r="M52" s="265">
        <v>0.04</v>
      </c>
      <c r="N52" s="268"/>
      <c r="O52" s="266">
        <v>0.15</v>
      </c>
      <c r="P52" s="266">
        <v>0.05</v>
      </c>
      <c r="Q52" s="266">
        <v>0</v>
      </c>
      <c r="R52" s="266">
        <v>0.1</v>
      </c>
      <c r="S52" s="266">
        <v>0.08</v>
      </c>
      <c r="T52" s="268"/>
      <c r="U52" s="266">
        <v>-0.09</v>
      </c>
      <c r="V52" s="266">
        <v>-0.03</v>
      </c>
      <c r="W52" s="266">
        <v>-0.06</v>
      </c>
      <c r="X52" s="266">
        <v>-0.06</v>
      </c>
      <c r="Y52" s="266">
        <v>-0.08</v>
      </c>
      <c r="Z52" s="268"/>
      <c r="AA52" s="266">
        <v>7.0000000000000007E-2</v>
      </c>
      <c r="AB52" s="266">
        <v>0.05</v>
      </c>
      <c r="AC52" s="266">
        <v>0.04</v>
      </c>
      <c r="AD52" s="266">
        <v>0.06</v>
      </c>
      <c r="AE52" s="265">
        <v>0.05</v>
      </c>
    </row>
    <row r="53" spans="1:31" ht="12.4" customHeight="1" x14ac:dyDescent="0.2">
      <c r="A53" s="29"/>
      <c r="B53" s="29"/>
      <c r="C53" s="275"/>
      <c r="D53" s="276"/>
      <c r="E53" s="276"/>
      <c r="F53" s="275"/>
      <c r="G53" s="276"/>
      <c r="H53" s="29"/>
      <c r="I53" s="276"/>
      <c r="J53" s="276"/>
      <c r="K53" s="276"/>
      <c r="L53" s="276"/>
      <c r="M53" s="275"/>
      <c r="N53" s="71"/>
      <c r="O53" s="276"/>
      <c r="P53" s="276"/>
      <c r="Q53" s="276"/>
      <c r="R53" s="276"/>
      <c r="S53" s="276"/>
      <c r="T53" s="71"/>
      <c r="U53" s="276"/>
      <c r="V53" s="276"/>
      <c r="W53" s="276"/>
      <c r="X53" s="276"/>
      <c r="Y53" s="276"/>
      <c r="Z53" s="71"/>
      <c r="AA53" s="276"/>
      <c r="AB53" s="276"/>
      <c r="AC53" s="276"/>
      <c r="AD53" s="276"/>
      <c r="AE53" s="275"/>
    </row>
    <row r="54" spans="1:31" ht="12.4" customHeight="1" x14ac:dyDescent="0.2">
      <c r="A54" s="1"/>
      <c r="B54" s="31" t="s">
        <v>78</v>
      </c>
      <c r="C54" s="257">
        <v>0</v>
      </c>
      <c r="D54" s="257">
        <v>-0.2</v>
      </c>
      <c r="E54" s="257">
        <v>-0.15</v>
      </c>
      <c r="F54" s="257">
        <v>-0.2</v>
      </c>
      <c r="G54" s="257">
        <v>-0.15</v>
      </c>
      <c r="H54" s="258"/>
      <c r="I54" s="252">
        <v>0</v>
      </c>
      <c r="J54" s="257">
        <v>0.2</v>
      </c>
      <c r="K54" s="257">
        <v>0.27</v>
      </c>
      <c r="L54" s="257">
        <v>0.2</v>
      </c>
      <c r="M54" s="256">
        <v>0.27</v>
      </c>
      <c r="N54" s="259"/>
      <c r="O54" s="257">
        <v>0</v>
      </c>
      <c r="P54" s="257">
        <v>0.06</v>
      </c>
      <c r="Q54" s="257">
        <v>0.13</v>
      </c>
      <c r="R54" s="257">
        <v>0.06</v>
      </c>
      <c r="S54" s="257">
        <v>0.13</v>
      </c>
      <c r="T54" s="259"/>
      <c r="U54" s="257">
        <v>0</v>
      </c>
      <c r="V54" s="257">
        <v>-0.25</v>
      </c>
      <c r="W54" s="257">
        <v>-0.21</v>
      </c>
      <c r="X54" s="257">
        <v>-0.25</v>
      </c>
      <c r="Y54" s="257">
        <v>-0.21</v>
      </c>
      <c r="Z54" s="259"/>
      <c r="AA54" s="257">
        <v>0</v>
      </c>
      <c r="AB54" s="257">
        <v>-0.06</v>
      </c>
      <c r="AC54" s="257">
        <v>0</v>
      </c>
      <c r="AD54" s="257">
        <v>-0.06</v>
      </c>
      <c r="AE54" s="256">
        <v>0</v>
      </c>
    </row>
    <row r="55" spans="1:31" ht="12.4" customHeight="1" x14ac:dyDescent="0.2">
      <c r="A55" s="1"/>
      <c r="B55" s="31" t="s">
        <v>77</v>
      </c>
      <c r="C55" s="257">
        <v>-0.03</v>
      </c>
      <c r="D55" s="257">
        <v>-0.06</v>
      </c>
      <c r="E55" s="257">
        <v>0.03</v>
      </c>
      <c r="F55" s="257">
        <v>-0.05</v>
      </c>
      <c r="G55" s="257">
        <v>0.01</v>
      </c>
      <c r="H55" s="258"/>
      <c r="I55" s="257">
        <v>-0.18</v>
      </c>
      <c r="J55" s="257">
        <v>-0.01</v>
      </c>
      <c r="K55" s="257">
        <v>7.0000000000000007E-2</v>
      </c>
      <c r="L55" s="257">
        <v>-0.09</v>
      </c>
      <c r="M55" s="256">
        <v>-0.04</v>
      </c>
      <c r="N55" s="259"/>
      <c r="O55" s="257">
        <v>-0.06</v>
      </c>
      <c r="P55" s="257">
        <v>-0.11</v>
      </c>
      <c r="Q55" s="257">
        <v>-0.04</v>
      </c>
      <c r="R55" s="257">
        <v>-0.08</v>
      </c>
      <c r="S55" s="257">
        <v>-0.05</v>
      </c>
      <c r="T55" s="259"/>
      <c r="U55" s="257">
        <v>-0.56000000000000005</v>
      </c>
      <c r="V55" s="257">
        <v>-0.25</v>
      </c>
      <c r="W55" s="257">
        <v>-0.17</v>
      </c>
      <c r="X55" s="257">
        <v>-0.38</v>
      </c>
      <c r="Y55" s="257">
        <v>-0.34</v>
      </c>
      <c r="Z55" s="259"/>
      <c r="AA55" s="257">
        <v>-0.23</v>
      </c>
      <c r="AB55" s="257">
        <v>-0.11</v>
      </c>
      <c r="AC55" s="257">
        <v>-0.03</v>
      </c>
      <c r="AD55" s="257">
        <v>-0.16</v>
      </c>
      <c r="AE55" s="256">
        <v>-0.11</v>
      </c>
    </row>
    <row r="56" spans="1:31" ht="12.4" customHeight="1" x14ac:dyDescent="0.2">
      <c r="A56" s="119" t="s">
        <v>76</v>
      </c>
      <c r="B56" s="73"/>
      <c r="C56" s="284">
        <v>-0.03</v>
      </c>
      <c r="D56" s="284">
        <v>-0.13</v>
      </c>
      <c r="E56" s="284">
        <v>-0.06</v>
      </c>
      <c r="F56" s="284">
        <v>-0.11</v>
      </c>
      <c r="G56" s="284">
        <v>-0.06</v>
      </c>
      <c r="H56" s="285"/>
      <c r="I56" s="284">
        <v>-0.18</v>
      </c>
      <c r="J56" s="284">
        <v>0.1</v>
      </c>
      <c r="K56" s="284">
        <v>0.18</v>
      </c>
      <c r="L56" s="284">
        <v>0.03</v>
      </c>
      <c r="M56" s="287">
        <v>0.08</v>
      </c>
      <c r="N56" s="286"/>
      <c r="O56" s="284">
        <v>-0.06</v>
      </c>
      <c r="P56" s="284">
        <v>-0.01</v>
      </c>
      <c r="Q56" s="284">
        <v>0.06</v>
      </c>
      <c r="R56" s="284">
        <v>-0.02</v>
      </c>
      <c r="S56" s="284">
        <v>0.03</v>
      </c>
      <c r="T56" s="286"/>
      <c r="U56" s="284">
        <v>-0.56000000000000005</v>
      </c>
      <c r="V56" s="284">
        <v>-0.25</v>
      </c>
      <c r="W56" s="284">
        <v>-0.19</v>
      </c>
      <c r="X56" s="284">
        <v>-0.34</v>
      </c>
      <c r="Y56" s="284">
        <v>-0.3</v>
      </c>
      <c r="Z56" s="286"/>
      <c r="AA56" s="284">
        <v>-0.23</v>
      </c>
      <c r="AB56" s="284">
        <v>-0.08</v>
      </c>
      <c r="AC56" s="284">
        <v>-0.02</v>
      </c>
      <c r="AD56" s="284">
        <v>-0.12</v>
      </c>
      <c r="AE56" s="287">
        <v>-7.0000000000000007E-2</v>
      </c>
    </row>
    <row r="57" spans="1:31" ht="12.4" customHeight="1" x14ac:dyDescent="0.2">
      <c r="A57" s="1"/>
      <c r="B57" s="1"/>
      <c r="C57" s="257"/>
      <c r="D57" s="257"/>
      <c r="E57" s="257"/>
      <c r="F57" s="257"/>
      <c r="G57" s="257"/>
      <c r="H57" s="154"/>
      <c r="I57" s="257"/>
      <c r="J57" s="257"/>
      <c r="K57" s="257"/>
      <c r="L57" s="257"/>
      <c r="M57" s="256"/>
      <c r="N57" s="152"/>
      <c r="O57" s="257"/>
      <c r="P57" s="257"/>
      <c r="Q57" s="257"/>
      <c r="R57" s="257"/>
      <c r="S57" s="257"/>
      <c r="T57" s="152"/>
      <c r="U57" s="257"/>
      <c r="V57" s="257"/>
      <c r="W57" s="257"/>
      <c r="X57" s="257"/>
      <c r="Y57" s="257"/>
      <c r="Z57" s="152"/>
      <c r="AA57" s="257"/>
      <c r="AB57" s="87"/>
      <c r="AC57" s="87"/>
      <c r="AD57" s="87"/>
      <c r="AE57" s="88"/>
    </row>
    <row r="58" spans="1:31" ht="12.4" customHeight="1" x14ac:dyDescent="0.2">
      <c r="A58" s="192" t="s">
        <v>75</v>
      </c>
      <c r="B58" s="73"/>
      <c r="C58" s="284">
        <v>0.17</v>
      </c>
      <c r="D58" s="284">
        <v>-0.05</v>
      </c>
      <c r="E58" s="284">
        <v>0.01</v>
      </c>
      <c r="F58" s="284">
        <v>0.06</v>
      </c>
      <c r="G58" s="269">
        <v>0.08</v>
      </c>
      <c r="H58" s="285"/>
      <c r="I58" s="284">
        <v>0.15</v>
      </c>
      <c r="J58" s="284">
        <v>0.04</v>
      </c>
      <c r="K58" s="284">
        <v>0.03</v>
      </c>
      <c r="L58" s="284">
        <v>0.1</v>
      </c>
      <c r="M58" s="287">
        <v>0.09</v>
      </c>
      <c r="N58" s="286"/>
      <c r="O58" s="284">
        <v>0.17</v>
      </c>
      <c r="P58" s="284">
        <v>-0.02</v>
      </c>
      <c r="Q58" s="284">
        <v>-0.05</v>
      </c>
      <c r="R58" s="284">
        <v>7.0000000000000007E-2</v>
      </c>
      <c r="S58" s="284">
        <v>0.06</v>
      </c>
      <c r="T58" s="286"/>
      <c r="U58" s="284">
        <v>0.16</v>
      </c>
      <c r="V58" s="284">
        <v>-0.02</v>
      </c>
      <c r="W58" s="287">
        <v>-0.03</v>
      </c>
      <c r="X58" s="284">
        <v>0.08</v>
      </c>
      <c r="Y58" s="284">
        <v>7.0000000000000007E-2</v>
      </c>
      <c r="Z58" s="286"/>
      <c r="AA58" s="284">
        <v>0.16</v>
      </c>
      <c r="AB58" s="284">
        <v>-0.01</v>
      </c>
      <c r="AC58" s="284">
        <v>-0.01</v>
      </c>
      <c r="AD58" s="284">
        <v>0.08</v>
      </c>
      <c r="AE58" s="287">
        <v>0.08</v>
      </c>
    </row>
    <row r="59" spans="1:31" ht="12.4" customHeight="1" x14ac:dyDescent="0.2">
      <c r="A59" s="1"/>
      <c r="B59" s="1"/>
      <c r="C59" s="257"/>
      <c r="D59" s="257"/>
      <c r="E59" s="257"/>
      <c r="F59" s="257"/>
      <c r="G59" s="257"/>
      <c r="H59" s="154"/>
      <c r="I59" s="257"/>
      <c r="J59" s="257"/>
      <c r="K59" s="257"/>
      <c r="L59" s="257"/>
      <c r="M59" s="256"/>
      <c r="N59" s="152"/>
      <c r="O59" s="257"/>
      <c r="P59" s="257"/>
      <c r="Q59" s="257"/>
      <c r="R59" s="257"/>
      <c r="S59" s="257"/>
      <c r="T59" s="152"/>
      <c r="U59" s="257"/>
      <c r="V59" s="257"/>
      <c r="W59" s="256"/>
      <c r="X59" s="257"/>
      <c r="Y59" s="257"/>
      <c r="Z59" s="152"/>
      <c r="AA59" s="257"/>
      <c r="AB59" s="257"/>
      <c r="AC59" s="257"/>
      <c r="AD59" s="257"/>
      <c r="AE59" s="256"/>
    </row>
    <row r="60" spans="1:31" ht="12.4" customHeight="1" x14ac:dyDescent="0.2">
      <c r="A60" s="29"/>
      <c r="B60" s="238" t="s">
        <v>73</v>
      </c>
      <c r="C60" s="260">
        <v>0.14000000000000001</v>
      </c>
      <c r="D60" s="276">
        <v>-0.1</v>
      </c>
      <c r="E60" s="276">
        <v>-0.03</v>
      </c>
      <c r="F60" s="276">
        <v>0.03</v>
      </c>
      <c r="G60" s="276">
        <v>0.06</v>
      </c>
      <c r="H60" s="169"/>
      <c r="I60" s="276">
        <v>0.32</v>
      </c>
      <c r="J60" s="276">
        <v>-0.08</v>
      </c>
      <c r="K60" s="276">
        <v>-0.08</v>
      </c>
      <c r="L60" s="276">
        <v>0.15</v>
      </c>
      <c r="M60" s="272" t="s">
        <v>141</v>
      </c>
      <c r="N60" s="289"/>
      <c r="O60" s="260">
        <v>-0.23</v>
      </c>
      <c r="P60" s="276">
        <v>-0.01</v>
      </c>
      <c r="Q60" s="276">
        <v>0</v>
      </c>
      <c r="R60" s="276">
        <v>-0.15</v>
      </c>
      <c r="S60" s="276">
        <v>-0.14000000000000001</v>
      </c>
      <c r="T60" s="289"/>
      <c r="U60" s="276">
        <v>0.32</v>
      </c>
      <c r="V60" s="276">
        <v>0</v>
      </c>
      <c r="W60" s="276">
        <v>0.01</v>
      </c>
      <c r="X60" s="276">
        <v>0.17</v>
      </c>
      <c r="Y60" s="276">
        <v>0.18</v>
      </c>
      <c r="Z60" s="289"/>
      <c r="AA60" s="276">
        <v>0.13</v>
      </c>
      <c r="AB60" s="276">
        <v>-0.05</v>
      </c>
      <c r="AC60" s="276">
        <v>-0.03</v>
      </c>
      <c r="AD60" s="276">
        <v>0.05</v>
      </c>
      <c r="AE60" s="275">
        <v>7.0000000000000007E-2</v>
      </c>
    </row>
    <row r="61" spans="1:31" ht="12.4" customHeight="1" x14ac:dyDescent="0.2">
      <c r="A61" s="81"/>
      <c r="B61" s="227" t="s">
        <v>74</v>
      </c>
      <c r="C61" s="252">
        <v>0.08</v>
      </c>
      <c r="D61" s="253">
        <v>-7.0000000000000007E-2</v>
      </c>
      <c r="E61" s="253">
        <v>0.01</v>
      </c>
      <c r="F61" s="253">
        <v>0</v>
      </c>
      <c r="G61" s="253">
        <v>0.04</v>
      </c>
      <c r="H61" s="172"/>
      <c r="I61" s="253">
        <v>-0.06</v>
      </c>
      <c r="J61" s="253">
        <v>-0.02</v>
      </c>
      <c r="K61" s="253">
        <v>0.03</v>
      </c>
      <c r="L61" s="253">
        <v>-0.04</v>
      </c>
      <c r="M61" s="271" t="s">
        <v>142</v>
      </c>
      <c r="N61" s="170"/>
      <c r="O61" s="253">
        <v>-0.09</v>
      </c>
      <c r="P61" s="253">
        <v>-0.06</v>
      </c>
      <c r="Q61" s="253">
        <v>-0.04</v>
      </c>
      <c r="R61" s="253">
        <v>-7.0000000000000007E-2</v>
      </c>
      <c r="S61" s="253">
        <v>-0.06</v>
      </c>
      <c r="T61" s="170"/>
      <c r="U61" s="253">
        <v>-0.11</v>
      </c>
      <c r="V61" s="252">
        <v>0.06</v>
      </c>
      <c r="W61" s="252">
        <v>0.06</v>
      </c>
      <c r="X61" s="253">
        <v>-0.02</v>
      </c>
      <c r="Y61" s="253">
        <v>-0.01</v>
      </c>
      <c r="Z61" s="170"/>
      <c r="AA61" s="253">
        <v>-0.05</v>
      </c>
      <c r="AB61" s="253">
        <v>-0.02</v>
      </c>
      <c r="AC61" s="253">
        <v>0.02</v>
      </c>
      <c r="AD61" s="253">
        <v>-0.03</v>
      </c>
      <c r="AE61" s="252">
        <v>-0.01</v>
      </c>
    </row>
    <row r="62" spans="1:31" ht="12.4" customHeight="1" x14ac:dyDescent="0.2">
      <c r="A62" s="116"/>
      <c r="B62" s="116"/>
      <c r="C62" s="284"/>
      <c r="D62" s="284"/>
      <c r="E62" s="284"/>
      <c r="F62" s="284"/>
      <c r="G62" s="269"/>
      <c r="H62" s="285"/>
      <c r="I62" s="284"/>
      <c r="J62" s="284"/>
      <c r="K62" s="284"/>
      <c r="L62" s="284"/>
      <c r="M62" s="287"/>
      <c r="N62" s="286"/>
      <c r="O62" s="284"/>
      <c r="P62" s="284"/>
      <c r="Q62" s="284"/>
      <c r="R62" s="284"/>
      <c r="S62" s="284"/>
      <c r="T62" s="286"/>
      <c r="U62" s="284"/>
      <c r="V62" s="284"/>
      <c r="W62" s="284"/>
      <c r="X62" s="284"/>
      <c r="Y62" s="284"/>
      <c r="Z62" s="286"/>
      <c r="AA62" s="284"/>
      <c r="AB62" s="284"/>
      <c r="AC62" s="284"/>
      <c r="AD62" s="284"/>
      <c r="AE62" s="287"/>
    </row>
    <row r="63" spans="1:31" ht="12.4" customHeight="1" x14ac:dyDescent="0.2">
      <c r="A63" s="192" t="s">
        <v>72</v>
      </c>
      <c r="B63" s="73"/>
      <c r="C63" s="284">
        <v>0.1</v>
      </c>
      <c r="D63" s="284">
        <v>-0.08</v>
      </c>
      <c r="E63" s="284">
        <v>0</v>
      </c>
      <c r="F63" s="284">
        <v>0.01</v>
      </c>
      <c r="G63" s="269">
        <v>0.05</v>
      </c>
      <c r="H63" s="285"/>
      <c r="I63" s="284">
        <v>0.08</v>
      </c>
      <c r="J63" s="284">
        <v>-0.03</v>
      </c>
      <c r="K63" s="284">
        <v>0</v>
      </c>
      <c r="L63" s="284">
        <v>0.02</v>
      </c>
      <c r="M63" s="3" t="s">
        <v>143</v>
      </c>
      <c r="N63" s="286"/>
      <c r="O63" s="284">
        <v>-0.14000000000000001</v>
      </c>
      <c r="P63" s="284">
        <v>-0.05</v>
      </c>
      <c r="Q63" s="284">
        <v>-0.03</v>
      </c>
      <c r="R63" s="284">
        <v>-0.09</v>
      </c>
      <c r="S63" s="284">
        <v>-0.09</v>
      </c>
      <c r="T63" s="286"/>
      <c r="U63" s="284">
        <v>0.02</v>
      </c>
      <c r="V63" s="284">
        <v>0.04</v>
      </c>
      <c r="W63" s="284">
        <v>0.05</v>
      </c>
      <c r="X63" s="284">
        <v>0.03</v>
      </c>
      <c r="Y63" s="284">
        <v>0.03</v>
      </c>
      <c r="Z63" s="286"/>
      <c r="AA63" s="284">
        <v>0.01</v>
      </c>
      <c r="AB63" s="284">
        <v>-0.03</v>
      </c>
      <c r="AC63" s="284">
        <v>0.01</v>
      </c>
      <c r="AD63" s="284">
        <v>-0.01</v>
      </c>
      <c r="AE63" s="287">
        <v>0.01</v>
      </c>
    </row>
    <row r="64" spans="1:31" ht="12.4" customHeight="1" x14ac:dyDescent="0.2">
      <c r="A64" s="1"/>
      <c r="B64" s="1"/>
      <c r="C64" s="257"/>
      <c r="D64" s="257"/>
      <c r="E64" s="257"/>
      <c r="F64" s="257"/>
      <c r="G64" s="257"/>
      <c r="H64" s="152"/>
      <c r="I64" s="257"/>
      <c r="J64" s="257"/>
      <c r="K64" s="257"/>
      <c r="L64" s="257"/>
      <c r="M64" s="256"/>
      <c r="N64" s="152"/>
      <c r="O64" s="152"/>
      <c r="P64" s="152"/>
      <c r="Q64" s="152"/>
      <c r="R64" s="152"/>
      <c r="S64" s="152"/>
      <c r="T64" s="154"/>
      <c r="U64" s="154"/>
      <c r="V64" s="257"/>
      <c r="W64" s="257"/>
      <c r="X64" s="257"/>
      <c r="Y64" s="257"/>
      <c r="Z64" s="257"/>
      <c r="AA64" s="152"/>
      <c r="AB64" s="257"/>
      <c r="AC64" s="257"/>
      <c r="AD64" s="257"/>
      <c r="AE64" s="257"/>
    </row>
    <row r="65" spans="1:31" ht="12.4" customHeight="1" x14ac:dyDescent="0.2">
      <c r="A65" s="82"/>
      <c r="B65" s="82"/>
      <c r="C65" s="170"/>
      <c r="D65" s="170"/>
      <c r="E65" s="170"/>
      <c r="F65" s="170"/>
      <c r="G65" s="170"/>
      <c r="H65" s="170"/>
      <c r="I65" s="170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</row>
    <row r="66" spans="1:31" ht="13.5" thickBot="1" x14ac:dyDescent="0.25">
      <c r="A66" s="290" t="s">
        <v>71</v>
      </c>
      <c r="B66" s="291"/>
      <c r="C66" s="292">
        <v>0.16</v>
      </c>
      <c r="D66" s="292">
        <v>-0.05</v>
      </c>
      <c r="E66" s="292">
        <v>0.01</v>
      </c>
      <c r="F66" s="292">
        <v>0.05</v>
      </c>
      <c r="G66" s="292">
        <v>0.08</v>
      </c>
      <c r="H66" s="293"/>
      <c r="I66" s="292">
        <v>0.14000000000000001</v>
      </c>
      <c r="J66" s="292">
        <v>0.03</v>
      </c>
      <c r="K66" s="292">
        <v>0.02</v>
      </c>
      <c r="L66" s="292">
        <v>0.09</v>
      </c>
      <c r="M66" s="294">
        <v>0.08</v>
      </c>
      <c r="N66" s="295"/>
      <c r="O66" s="292">
        <v>0.12</v>
      </c>
      <c r="P66" s="292">
        <v>-0.03</v>
      </c>
      <c r="Q66" s="292">
        <v>-0.04</v>
      </c>
      <c r="R66" s="292">
        <v>0.05</v>
      </c>
      <c r="S66" s="292">
        <v>0.04</v>
      </c>
      <c r="T66" s="295"/>
      <c r="U66" s="292">
        <v>0.14000000000000001</v>
      </c>
      <c r="V66" s="292">
        <v>-0.01</v>
      </c>
      <c r="W66" s="292" t="s">
        <v>144</v>
      </c>
      <c r="X66" s="292">
        <v>7.0000000000000007E-2</v>
      </c>
      <c r="Y66" s="292">
        <v>7.0000000000000007E-2</v>
      </c>
      <c r="Z66" s="295"/>
      <c r="AA66" s="292">
        <v>0.14000000000000001</v>
      </c>
      <c r="AB66" s="292">
        <v>-0.01</v>
      </c>
      <c r="AC66" s="292" t="s">
        <v>142</v>
      </c>
      <c r="AD66" s="292">
        <v>0.06</v>
      </c>
      <c r="AE66" s="294">
        <v>7.0000000000000007E-2</v>
      </c>
    </row>
    <row r="67" spans="1:31" ht="12.4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169"/>
      <c r="AC67" s="169"/>
      <c r="AD67" s="169"/>
      <c r="AE67" s="289"/>
    </row>
    <row r="68" spans="1:31" ht="19.899999999999999" customHeight="1" x14ac:dyDescent="0.2">
      <c r="A68" s="119" t="s">
        <v>145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4"/>
    </row>
    <row r="69" spans="1:31" ht="12.4" customHeight="1" x14ac:dyDescent="0.2">
      <c r="A69" s="119" t="s">
        <v>146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4"/>
    </row>
    <row r="70" spans="1:31" ht="8.6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75"/>
    </row>
    <row r="71" spans="1:31" ht="12.4" customHeight="1" x14ac:dyDescent="0.2">
      <c r="A71" s="213" t="s">
        <v>69</v>
      </c>
      <c r="B71" s="77"/>
      <c r="C71" s="77"/>
      <c r="D71" s="77"/>
      <c r="E71" s="78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</row>
    <row r="72" spans="1:31" ht="7.5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</row>
    <row r="73" spans="1:31" ht="12.4" customHeight="1" x14ac:dyDescent="0.2">
      <c r="A73" s="296" t="s">
        <v>68</v>
      </c>
      <c r="B73" s="7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75"/>
    </row>
    <row r="74" spans="1:31" ht="13.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75"/>
    </row>
    <row r="75" spans="1:31" ht="18.75" customHeight="1" x14ac:dyDescent="0.2">
      <c r="A75" s="297" t="s">
        <v>32</v>
      </c>
      <c r="B75" s="7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75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75"/>
    </row>
    <row r="77" spans="1:31" ht="18.75" customHeight="1" x14ac:dyDescent="0.2">
      <c r="A77" s="298" t="s">
        <v>147</v>
      </c>
      <c r="B77" s="7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75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75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75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75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75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75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75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75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75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75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5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75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75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75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75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75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75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75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75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75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75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75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75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75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75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75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75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75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75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75"/>
    </row>
    <row r="107" spans="1:3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75"/>
    </row>
    <row r="108" spans="1:31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5"/>
    </row>
    <row r="109" spans="1:31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75"/>
    </row>
    <row r="110" spans="1:31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75"/>
    </row>
    <row r="111" spans="1:31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75"/>
    </row>
    <row r="112" spans="1:31" ht="18.75" customHeight="1" x14ac:dyDescent="0.2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2"/>
    </row>
  </sheetData>
  <mergeCells count="20">
    <mergeCell ref="A75:B75"/>
    <mergeCell ref="A77:B77"/>
    <mergeCell ref="A63:B63"/>
    <mergeCell ref="A66:B66"/>
    <mergeCell ref="A68:AE68"/>
    <mergeCell ref="A69:AE69"/>
    <mergeCell ref="A71:E71"/>
    <mergeCell ref="A73:B73"/>
    <mergeCell ref="A58:B58"/>
    <mergeCell ref="A2:AE2"/>
    <mergeCell ref="A3:AE3"/>
    <mergeCell ref="A4:AE4"/>
    <mergeCell ref="A6:B6"/>
    <mergeCell ref="A7:B7"/>
    <mergeCell ref="A8:B8"/>
    <mergeCell ref="A10:B10"/>
    <mergeCell ref="A19:B19"/>
    <mergeCell ref="A33:B33"/>
    <mergeCell ref="A43:B43"/>
    <mergeCell ref="A56:B56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workbookViewId="0"/>
  </sheetViews>
  <sheetFormatPr defaultColWidth="21.5" defaultRowHeight="12.75" x14ac:dyDescent="0.2"/>
  <cols>
    <col min="1" max="1" width="21.5" style="4"/>
    <col min="2" max="2" width="22.5" style="4" customWidth="1"/>
    <col min="3" max="4" width="10.5" style="4" customWidth="1"/>
    <col min="5" max="5" width="11.5" style="4" customWidth="1"/>
    <col min="6" max="6" width="11.1640625" style="4" customWidth="1"/>
    <col min="7" max="7" width="3.1640625" style="4" customWidth="1"/>
    <col min="8" max="9" width="10.5" style="4" customWidth="1"/>
    <col min="10" max="10" width="11.5" style="4" customWidth="1"/>
    <col min="11" max="11" width="11.1640625" style="4" customWidth="1"/>
    <col min="12" max="12" width="3.1640625" style="4" customWidth="1"/>
    <col min="13" max="14" width="10.5" style="4" customWidth="1"/>
    <col min="15" max="15" width="11.5" style="4" customWidth="1"/>
    <col min="16" max="16" width="11.1640625" style="4" customWidth="1"/>
    <col min="17" max="17" width="3.1640625" style="4" customWidth="1"/>
    <col min="18" max="19" width="10.5" style="4" customWidth="1"/>
    <col min="20" max="20" width="11.5" style="4" customWidth="1"/>
    <col min="21" max="21" width="11.1640625" style="4" customWidth="1"/>
    <col min="22" max="22" width="3.1640625" style="4" customWidth="1"/>
    <col min="23" max="24" width="10.5" style="4" customWidth="1"/>
    <col min="25" max="25" width="11.5" style="4" customWidth="1"/>
    <col min="26" max="26" width="11.1640625" style="4" customWidth="1"/>
    <col min="27" max="16384" width="21.5" style="4"/>
  </cols>
  <sheetData>
    <row r="1" spans="1:26" ht="12.4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86"/>
      <c r="L1" s="186"/>
      <c r="M1" s="186"/>
      <c r="N1" s="18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28" t="s">
        <v>0</v>
      </c>
    </row>
    <row r="2" spans="1:26" ht="18.75" customHeight="1" x14ac:dyDescent="0.25">
      <c r="A2" s="5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/>
    </row>
    <row r="3" spans="1:26" ht="18.75" customHeight="1" x14ac:dyDescent="0.25">
      <c r="A3" s="5" t="s">
        <v>154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</row>
    <row r="4" spans="1:26" ht="18.75" customHeight="1" x14ac:dyDescent="0.25">
      <c r="A4" s="5" t="s">
        <v>131</v>
      </c>
      <c r="B4" s="73"/>
      <c r="C4" s="73"/>
      <c r="D4" s="73"/>
      <c r="E4" s="73"/>
      <c r="F4" s="73"/>
      <c r="G4" s="73"/>
      <c r="H4" s="73"/>
      <c r="I4" s="73"/>
      <c r="J4" s="73"/>
      <c r="K4" s="187" t="s">
        <v>47</v>
      </c>
      <c r="L4" s="188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4"/>
    </row>
    <row r="5" spans="1:26" ht="12.4" customHeight="1" x14ac:dyDescent="0.2">
      <c r="A5" s="189" t="s">
        <v>3</v>
      </c>
      <c r="B5" s="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5"/>
    </row>
    <row r="6" spans="1:26" ht="12.4" customHeight="1" x14ac:dyDescent="0.2">
      <c r="A6" s="190" t="s">
        <v>4</v>
      </c>
      <c r="B6" s="8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75"/>
    </row>
    <row r="7" spans="1:26" ht="12.4" customHeight="1" x14ac:dyDescent="0.2">
      <c r="A7" s="190" t="s">
        <v>5</v>
      </c>
      <c r="B7" s="7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75"/>
    </row>
    <row r="8" spans="1:26" ht="12.4" customHeight="1" x14ac:dyDescent="0.2">
      <c r="A8" s="190" t="s">
        <v>6</v>
      </c>
      <c r="B8" s="19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75"/>
    </row>
    <row r="9" spans="1:26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5"/>
    </row>
    <row r="10" spans="1:26" ht="12.4" customHeight="1" x14ac:dyDescent="0.2">
      <c r="A10" s="192" t="s">
        <v>153</v>
      </c>
      <c r="B10" s="7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5"/>
    </row>
    <row r="11" spans="1:26" ht="12.4" customHeight="1" x14ac:dyDescent="0.2">
      <c r="A11" s="193" t="s">
        <v>116</v>
      </c>
      <c r="B11" s="73"/>
      <c r="C11" s="194" t="s">
        <v>8</v>
      </c>
      <c r="D11" s="194" t="s">
        <v>8</v>
      </c>
      <c r="E11" s="194" t="s">
        <v>8</v>
      </c>
      <c r="F11" s="194" t="s">
        <v>8</v>
      </c>
      <c r="G11" s="113"/>
      <c r="H11" s="194" t="s">
        <v>10</v>
      </c>
      <c r="I11" s="194" t="s">
        <v>10</v>
      </c>
      <c r="J11" s="194" t="s">
        <v>10</v>
      </c>
      <c r="K11" s="194" t="s">
        <v>10</v>
      </c>
      <c r="L11" s="113"/>
      <c r="M11" s="194" t="s">
        <v>11</v>
      </c>
      <c r="N11" s="194" t="s">
        <v>11</v>
      </c>
      <c r="O11" s="194" t="s">
        <v>11</v>
      </c>
      <c r="P11" s="194" t="s">
        <v>11</v>
      </c>
      <c r="Q11" s="113"/>
      <c r="R11" s="194" t="s">
        <v>12</v>
      </c>
      <c r="S11" s="194" t="s">
        <v>12</v>
      </c>
      <c r="T11" s="194" t="s">
        <v>12</v>
      </c>
      <c r="U11" s="194" t="s">
        <v>12</v>
      </c>
      <c r="V11" s="113"/>
      <c r="W11" s="83">
        <v>2016</v>
      </c>
      <c r="X11" s="83">
        <v>2016</v>
      </c>
      <c r="Y11" s="83">
        <v>2016</v>
      </c>
      <c r="Z11" s="83">
        <v>2016</v>
      </c>
    </row>
    <row r="12" spans="1:26" ht="12.4" customHeight="1" x14ac:dyDescent="0.2">
      <c r="A12" s="1"/>
      <c r="B12" s="1"/>
      <c r="C12" s="195" t="s">
        <v>215</v>
      </c>
      <c r="D12" s="142" t="s">
        <v>152</v>
      </c>
      <c r="E12" s="195" t="s">
        <v>213</v>
      </c>
      <c r="F12" s="142" t="s">
        <v>151</v>
      </c>
      <c r="G12" s="196"/>
      <c r="H12" s="195" t="s">
        <v>215</v>
      </c>
      <c r="I12" s="142" t="s">
        <v>152</v>
      </c>
      <c r="J12" s="195" t="s">
        <v>213</v>
      </c>
      <c r="K12" s="142" t="s">
        <v>151</v>
      </c>
      <c r="L12" s="196"/>
      <c r="M12" s="195" t="s">
        <v>215</v>
      </c>
      <c r="N12" s="142" t="s">
        <v>152</v>
      </c>
      <c r="O12" s="195" t="s">
        <v>213</v>
      </c>
      <c r="P12" s="142" t="s">
        <v>151</v>
      </c>
      <c r="Q12" s="196"/>
      <c r="R12" s="195" t="s">
        <v>215</v>
      </c>
      <c r="S12" s="142" t="s">
        <v>152</v>
      </c>
      <c r="T12" s="195" t="s">
        <v>213</v>
      </c>
      <c r="U12" s="142" t="s">
        <v>151</v>
      </c>
      <c r="V12" s="196"/>
      <c r="W12" s="195" t="s">
        <v>215</v>
      </c>
      <c r="X12" s="142" t="s">
        <v>152</v>
      </c>
      <c r="Y12" s="195" t="s">
        <v>213</v>
      </c>
      <c r="Z12" s="144" t="s">
        <v>151</v>
      </c>
    </row>
    <row r="13" spans="1:26" ht="12.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5"/>
      <c r="V13" s="1"/>
      <c r="W13" s="1"/>
      <c r="X13" s="1"/>
      <c r="Y13" s="1"/>
      <c r="Z13" s="75"/>
    </row>
    <row r="14" spans="1:26" ht="12.4" customHeight="1" x14ac:dyDescent="0.2">
      <c r="A14" s="81"/>
      <c r="B14" s="227" t="s">
        <v>113</v>
      </c>
      <c r="C14" s="197">
        <v>10200000</v>
      </c>
      <c r="D14" s="197">
        <v>3600000</v>
      </c>
      <c r="E14" s="197">
        <v>1400000</v>
      </c>
      <c r="F14" s="197">
        <v>15100000</v>
      </c>
      <c r="G14" s="229"/>
      <c r="H14" s="197">
        <v>10500000</v>
      </c>
      <c r="I14" s="197">
        <v>4400000</v>
      </c>
      <c r="J14" s="197">
        <v>1300000</v>
      </c>
      <c r="K14" s="197">
        <v>16300000</v>
      </c>
      <c r="L14" s="229"/>
      <c r="M14" s="197">
        <v>10500000</v>
      </c>
      <c r="N14" s="197">
        <v>4700000</v>
      </c>
      <c r="O14" s="197">
        <v>1800000</v>
      </c>
      <c r="P14" s="197">
        <v>17000000</v>
      </c>
      <c r="Q14" s="229"/>
      <c r="R14" s="197">
        <v>10800000</v>
      </c>
      <c r="S14" s="197">
        <v>800000</v>
      </c>
      <c r="T14" s="197">
        <v>1400000</v>
      </c>
      <c r="U14" s="197">
        <v>13000000</v>
      </c>
      <c r="V14" s="229"/>
      <c r="W14" s="197">
        <v>41900000</v>
      </c>
      <c r="X14" s="197">
        <v>13600000</v>
      </c>
      <c r="Y14" s="197">
        <v>5900000</v>
      </c>
      <c r="Z14" s="197">
        <v>61400000</v>
      </c>
    </row>
    <row r="15" spans="1:26" ht="12.4" customHeight="1" x14ac:dyDescent="0.2">
      <c r="A15" s="81"/>
      <c r="B15" s="227" t="s">
        <v>112</v>
      </c>
      <c r="C15" s="197">
        <v>123900000</v>
      </c>
      <c r="D15" s="197">
        <v>4400000</v>
      </c>
      <c r="E15" s="197">
        <v>124300000</v>
      </c>
      <c r="F15" s="197">
        <v>252700000</v>
      </c>
      <c r="G15" s="229"/>
      <c r="H15" s="197">
        <v>129100000</v>
      </c>
      <c r="I15" s="197">
        <v>3200000</v>
      </c>
      <c r="J15" s="197">
        <v>115000000</v>
      </c>
      <c r="K15" s="197">
        <v>247300000</v>
      </c>
      <c r="L15" s="229"/>
      <c r="M15" s="197">
        <v>128900000</v>
      </c>
      <c r="N15" s="197">
        <v>5100000</v>
      </c>
      <c r="O15" s="197">
        <v>105700000</v>
      </c>
      <c r="P15" s="197">
        <v>239700000</v>
      </c>
      <c r="Q15" s="229"/>
      <c r="R15" s="197">
        <v>128400000</v>
      </c>
      <c r="S15" s="197">
        <v>3400000</v>
      </c>
      <c r="T15" s="197">
        <v>130700000</v>
      </c>
      <c r="U15" s="197">
        <v>262500000</v>
      </c>
      <c r="V15" s="229"/>
      <c r="W15" s="197">
        <v>510200000</v>
      </c>
      <c r="X15" s="197">
        <v>16100000</v>
      </c>
      <c r="Y15" s="197">
        <v>475800000</v>
      </c>
      <c r="Z15" s="197">
        <v>1002100000</v>
      </c>
    </row>
    <row r="16" spans="1:26" ht="12.4" customHeight="1" x14ac:dyDescent="0.2">
      <c r="A16" s="1"/>
      <c r="B16" s="31" t="s">
        <v>111</v>
      </c>
      <c r="C16" s="200">
        <v>18400000</v>
      </c>
      <c r="D16" s="200">
        <v>0</v>
      </c>
      <c r="E16" s="200">
        <v>3400000</v>
      </c>
      <c r="F16" s="200">
        <v>21800000</v>
      </c>
      <c r="G16" s="198"/>
      <c r="H16" s="200">
        <v>14800000</v>
      </c>
      <c r="I16" s="200">
        <v>0</v>
      </c>
      <c r="J16" s="200">
        <v>3500000</v>
      </c>
      <c r="K16" s="200">
        <v>18300000</v>
      </c>
      <c r="L16" s="198"/>
      <c r="M16" s="200">
        <v>12600000</v>
      </c>
      <c r="N16" s="200">
        <v>0</v>
      </c>
      <c r="O16" s="200">
        <v>2600000</v>
      </c>
      <c r="P16" s="200">
        <v>15200000</v>
      </c>
      <c r="Q16" s="198"/>
      <c r="R16" s="200">
        <v>11600000</v>
      </c>
      <c r="S16" s="200">
        <v>0</v>
      </c>
      <c r="T16" s="200">
        <v>2700000</v>
      </c>
      <c r="U16" s="200">
        <v>14300000</v>
      </c>
      <c r="V16" s="198"/>
      <c r="W16" s="200">
        <v>57500000</v>
      </c>
      <c r="X16" s="200">
        <v>0</v>
      </c>
      <c r="Y16" s="200">
        <v>12100000</v>
      </c>
      <c r="Z16" s="200">
        <v>69600000</v>
      </c>
    </row>
    <row r="17" spans="1:26" ht="12.4" customHeight="1" x14ac:dyDescent="0.2">
      <c r="A17" s="81"/>
      <c r="B17" s="227" t="s">
        <v>110</v>
      </c>
      <c r="C17" s="197">
        <v>8900000</v>
      </c>
      <c r="D17" s="197">
        <v>0</v>
      </c>
      <c r="E17" s="197">
        <v>2700000</v>
      </c>
      <c r="F17" s="197">
        <v>11700000</v>
      </c>
      <c r="G17" s="229"/>
      <c r="H17" s="197">
        <v>8800000</v>
      </c>
      <c r="I17" s="197">
        <v>0</v>
      </c>
      <c r="J17" s="197">
        <v>5600000</v>
      </c>
      <c r="K17" s="197">
        <v>14300000</v>
      </c>
      <c r="L17" s="229"/>
      <c r="M17" s="197">
        <v>8200000</v>
      </c>
      <c r="N17" s="197">
        <v>0</v>
      </c>
      <c r="O17" s="197">
        <v>3600000</v>
      </c>
      <c r="P17" s="197">
        <v>11800000</v>
      </c>
      <c r="Q17" s="229"/>
      <c r="R17" s="197">
        <v>9200000</v>
      </c>
      <c r="S17" s="197">
        <v>0</v>
      </c>
      <c r="T17" s="197">
        <v>3300000</v>
      </c>
      <c r="U17" s="197">
        <v>12600000</v>
      </c>
      <c r="V17" s="229"/>
      <c r="W17" s="197">
        <v>35200000</v>
      </c>
      <c r="X17" s="197">
        <v>0</v>
      </c>
      <c r="Y17" s="197">
        <v>15200000</v>
      </c>
      <c r="Z17" s="197">
        <v>50400000</v>
      </c>
    </row>
    <row r="18" spans="1:26" ht="12.4" customHeight="1" x14ac:dyDescent="0.2">
      <c r="A18" s="117"/>
      <c r="B18" s="230" t="s">
        <v>109</v>
      </c>
      <c r="C18" s="231">
        <v>300000</v>
      </c>
      <c r="D18" s="231">
        <v>5700000</v>
      </c>
      <c r="E18" s="231">
        <v>2200000</v>
      </c>
      <c r="F18" s="231">
        <v>8200000</v>
      </c>
      <c r="G18" s="232"/>
      <c r="H18" s="231">
        <v>100000</v>
      </c>
      <c r="I18" s="231">
        <v>12700000</v>
      </c>
      <c r="J18" s="231">
        <v>2100000</v>
      </c>
      <c r="K18" s="231">
        <v>15000000</v>
      </c>
      <c r="L18" s="232"/>
      <c r="M18" s="231">
        <v>200000</v>
      </c>
      <c r="N18" s="231">
        <v>12600000</v>
      </c>
      <c r="O18" s="231">
        <v>1600000</v>
      </c>
      <c r="P18" s="231">
        <v>14400000</v>
      </c>
      <c r="Q18" s="232"/>
      <c r="R18" s="231">
        <v>200000</v>
      </c>
      <c r="S18" s="231">
        <v>10600000</v>
      </c>
      <c r="T18" s="231">
        <v>2100000</v>
      </c>
      <c r="U18" s="231">
        <v>12900000</v>
      </c>
      <c r="V18" s="232"/>
      <c r="W18" s="231">
        <v>700000</v>
      </c>
      <c r="X18" s="231">
        <v>41700000</v>
      </c>
      <c r="Y18" s="231">
        <v>8100000</v>
      </c>
      <c r="Z18" s="231">
        <v>50400000</v>
      </c>
    </row>
    <row r="19" spans="1:26" ht="12.4" customHeight="1" x14ac:dyDescent="0.2">
      <c r="A19" s="233" t="s">
        <v>108</v>
      </c>
      <c r="B19" s="234"/>
      <c r="C19" s="235">
        <v>161700000</v>
      </c>
      <c r="D19" s="235">
        <v>13800000</v>
      </c>
      <c r="E19" s="235">
        <v>134000000</v>
      </c>
      <c r="F19" s="235">
        <v>309500000</v>
      </c>
      <c r="G19" s="236"/>
      <c r="H19" s="235">
        <v>163300000</v>
      </c>
      <c r="I19" s="235">
        <v>20400000</v>
      </c>
      <c r="J19" s="235">
        <v>127500000</v>
      </c>
      <c r="K19" s="235">
        <v>311200000</v>
      </c>
      <c r="L19" s="236"/>
      <c r="M19" s="235">
        <v>160300000</v>
      </c>
      <c r="N19" s="235">
        <v>22400000</v>
      </c>
      <c r="O19" s="235">
        <v>115300000</v>
      </c>
      <c r="P19" s="235">
        <v>298000000</v>
      </c>
      <c r="Q19" s="236"/>
      <c r="R19" s="235">
        <v>160200000</v>
      </c>
      <c r="S19" s="235">
        <v>14800000</v>
      </c>
      <c r="T19" s="235">
        <v>140300000</v>
      </c>
      <c r="U19" s="235">
        <v>315300000</v>
      </c>
      <c r="V19" s="236"/>
      <c r="W19" s="235">
        <v>645500000</v>
      </c>
      <c r="X19" s="235">
        <v>71400000</v>
      </c>
      <c r="Y19" s="235">
        <v>517100000</v>
      </c>
      <c r="Z19" s="235">
        <v>1234000000</v>
      </c>
    </row>
    <row r="20" spans="1:26" ht="12.4" customHeight="1" x14ac:dyDescent="0.2">
      <c r="A20" s="1"/>
      <c r="B20" s="1"/>
      <c r="C20" s="197"/>
      <c r="D20" s="197"/>
      <c r="E20" s="197"/>
      <c r="F20" s="197"/>
      <c r="G20" s="198"/>
      <c r="H20" s="197"/>
      <c r="I20" s="197"/>
      <c r="J20" s="197"/>
      <c r="K20" s="197"/>
      <c r="L20" s="198"/>
      <c r="M20" s="197"/>
      <c r="N20" s="197"/>
      <c r="O20" s="197"/>
      <c r="P20" s="197"/>
      <c r="Q20" s="198"/>
      <c r="R20" s="197"/>
      <c r="S20" s="197"/>
      <c r="T20" s="197"/>
      <c r="U20" s="197"/>
      <c r="V20" s="198"/>
      <c r="W20" s="197"/>
      <c r="X20" s="197"/>
      <c r="Y20" s="197"/>
      <c r="Z20" s="197"/>
    </row>
    <row r="21" spans="1:26" ht="12.4" customHeight="1" x14ac:dyDescent="0.2">
      <c r="A21" s="81"/>
      <c r="B21" s="227" t="s">
        <v>107</v>
      </c>
      <c r="C21" s="197">
        <v>200000</v>
      </c>
      <c r="D21" s="197">
        <v>0</v>
      </c>
      <c r="E21" s="197">
        <v>1200000</v>
      </c>
      <c r="F21" s="197">
        <v>1400000</v>
      </c>
      <c r="G21" s="229"/>
      <c r="H21" s="197">
        <v>200000</v>
      </c>
      <c r="I21" s="197">
        <v>0</v>
      </c>
      <c r="J21" s="197">
        <v>1400000</v>
      </c>
      <c r="K21" s="197">
        <v>1700000</v>
      </c>
      <c r="L21" s="229"/>
      <c r="M21" s="197">
        <v>300000</v>
      </c>
      <c r="N21" s="197">
        <v>0</v>
      </c>
      <c r="O21" s="197">
        <v>1500000</v>
      </c>
      <c r="P21" s="197">
        <v>1700000</v>
      </c>
      <c r="Q21" s="229"/>
      <c r="R21" s="197">
        <v>200000</v>
      </c>
      <c r="S21" s="197">
        <v>0</v>
      </c>
      <c r="T21" s="197">
        <v>1600000</v>
      </c>
      <c r="U21" s="197">
        <v>1900000</v>
      </c>
      <c r="V21" s="229"/>
      <c r="W21" s="197">
        <v>1000000</v>
      </c>
      <c r="X21" s="197">
        <v>0</v>
      </c>
      <c r="Y21" s="197">
        <v>5700000</v>
      </c>
      <c r="Z21" s="197">
        <v>6600000</v>
      </c>
    </row>
    <row r="22" spans="1:26" ht="12.4" customHeight="1" x14ac:dyDescent="0.2">
      <c r="A22" s="1"/>
      <c r="B22" s="31" t="s">
        <v>125</v>
      </c>
      <c r="C22" s="197">
        <v>6100000</v>
      </c>
      <c r="D22" s="197">
        <v>4300000</v>
      </c>
      <c r="E22" s="197">
        <v>600000</v>
      </c>
      <c r="F22" s="197">
        <v>10900000</v>
      </c>
      <c r="G22" s="198"/>
      <c r="H22" s="197">
        <v>9400000</v>
      </c>
      <c r="I22" s="197">
        <v>6000000</v>
      </c>
      <c r="J22" s="197">
        <v>900000</v>
      </c>
      <c r="K22" s="197">
        <v>16300000</v>
      </c>
      <c r="L22" s="198"/>
      <c r="M22" s="197">
        <v>12300000</v>
      </c>
      <c r="N22" s="197">
        <v>6500000</v>
      </c>
      <c r="O22" s="197">
        <v>700000</v>
      </c>
      <c r="P22" s="197">
        <v>19400000</v>
      </c>
      <c r="Q22" s="198"/>
      <c r="R22" s="197">
        <v>14200000</v>
      </c>
      <c r="S22" s="197">
        <v>7300000</v>
      </c>
      <c r="T22" s="197">
        <v>2100000</v>
      </c>
      <c r="U22" s="197">
        <v>23700000</v>
      </c>
      <c r="V22" s="198"/>
      <c r="W22" s="197">
        <v>41900000</v>
      </c>
      <c r="X22" s="197">
        <v>24100000</v>
      </c>
      <c r="Y22" s="197">
        <v>4300000</v>
      </c>
      <c r="Z22" s="197">
        <v>70300000</v>
      </c>
    </row>
    <row r="23" spans="1:26" ht="12.4" customHeight="1" x14ac:dyDescent="0.2">
      <c r="A23" s="81"/>
      <c r="B23" s="227" t="s">
        <v>105</v>
      </c>
      <c r="C23" s="197">
        <v>1500000</v>
      </c>
      <c r="D23" s="197">
        <v>21500000</v>
      </c>
      <c r="E23" s="197">
        <v>7800000</v>
      </c>
      <c r="F23" s="197">
        <v>30700000</v>
      </c>
      <c r="G23" s="229"/>
      <c r="H23" s="197">
        <v>1700000</v>
      </c>
      <c r="I23" s="197">
        <v>23200000</v>
      </c>
      <c r="J23" s="197">
        <v>7800000</v>
      </c>
      <c r="K23" s="197">
        <v>32700000</v>
      </c>
      <c r="L23" s="229"/>
      <c r="M23" s="197">
        <v>1000000</v>
      </c>
      <c r="N23" s="197">
        <v>20700000</v>
      </c>
      <c r="O23" s="197">
        <v>7300000</v>
      </c>
      <c r="P23" s="197">
        <v>29000000</v>
      </c>
      <c r="Q23" s="229"/>
      <c r="R23" s="197">
        <v>1400000</v>
      </c>
      <c r="S23" s="197">
        <v>20700000</v>
      </c>
      <c r="T23" s="197">
        <v>7500000</v>
      </c>
      <c r="U23" s="197">
        <v>29600000</v>
      </c>
      <c r="V23" s="229"/>
      <c r="W23" s="197">
        <v>5600000</v>
      </c>
      <c r="X23" s="197">
        <v>86100000</v>
      </c>
      <c r="Y23" s="197">
        <v>30400000</v>
      </c>
      <c r="Z23" s="197">
        <v>122100000</v>
      </c>
    </row>
    <row r="24" spans="1:26" ht="12.4" customHeight="1" x14ac:dyDescent="0.2">
      <c r="A24" s="117"/>
      <c r="B24" s="230" t="s">
        <v>104</v>
      </c>
      <c r="C24" s="220">
        <v>56400000</v>
      </c>
      <c r="D24" s="220">
        <v>82000000</v>
      </c>
      <c r="E24" s="220">
        <v>32200000</v>
      </c>
      <c r="F24" s="220">
        <v>170500000</v>
      </c>
      <c r="G24" s="237"/>
      <c r="H24" s="220">
        <v>59900000</v>
      </c>
      <c r="I24" s="220">
        <v>90300000</v>
      </c>
      <c r="J24" s="220">
        <v>31100000</v>
      </c>
      <c r="K24" s="220">
        <v>181200000</v>
      </c>
      <c r="L24" s="237"/>
      <c r="M24" s="220">
        <v>57300000</v>
      </c>
      <c r="N24" s="220">
        <v>92500000</v>
      </c>
      <c r="O24" s="220">
        <v>34700000</v>
      </c>
      <c r="P24" s="220">
        <v>184500000</v>
      </c>
      <c r="Q24" s="237"/>
      <c r="R24" s="220">
        <v>59300000</v>
      </c>
      <c r="S24" s="220">
        <v>95900000</v>
      </c>
      <c r="T24" s="220">
        <v>37900000</v>
      </c>
      <c r="U24" s="220">
        <v>193100000</v>
      </c>
      <c r="V24" s="237"/>
      <c r="W24" s="220">
        <v>232900000</v>
      </c>
      <c r="X24" s="220">
        <v>360700000</v>
      </c>
      <c r="Y24" s="220">
        <v>135900000</v>
      </c>
      <c r="Z24" s="220">
        <v>729400000</v>
      </c>
    </row>
    <row r="25" spans="1:26" ht="12.4" customHeight="1" x14ac:dyDescent="0.2">
      <c r="A25" s="117"/>
      <c r="B25" s="230" t="s">
        <v>103</v>
      </c>
      <c r="C25" s="220">
        <v>0</v>
      </c>
      <c r="D25" s="220">
        <v>0</v>
      </c>
      <c r="E25" s="220">
        <v>1200000</v>
      </c>
      <c r="F25" s="220">
        <v>1200000</v>
      </c>
      <c r="G25" s="237"/>
      <c r="H25" s="220">
        <v>0</v>
      </c>
      <c r="I25" s="220">
        <v>0</v>
      </c>
      <c r="J25" s="220">
        <v>1400000</v>
      </c>
      <c r="K25" s="220">
        <v>1400000</v>
      </c>
      <c r="L25" s="237"/>
      <c r="M25" s="220">
        <v>0</v>
      </c>
      <c r="N25" s="220">
        <v>0</v>
      </c>
      <c r="O25" s="220">
        <v>1600000</v>
      </c>
      <c r="P25" s="220">
        <v>1700000</v>
      </c>
      <c r="Q25" s="237"/>
      <c r="R25" s="220">
        <v>0</v>
      </c>
      <c r="S25" s="220">
        <v>0</v>
      </c>
      <c r="T25" s="220">
        <v>1100000</v>
      </c>
      <c r="U25" s="220">
        <v>1100000</v>
      </c>
      <c r="V25" s="237"/>
      <c r="W25" s="220">
        <v>0</v>
      </c>
      <c r="X25" s="220">
        <v>0</v>
      </c>
      <c r="Y25" s="220">
        <v>5300000</v>
      </c>
      <c r="Z25" s="220">
        <v>5300000</v>
      </c>
    </row>
    <row r="26" spans="1:26" ht="12.4" customHeight="1" x14ac:dyDescent="0.2">
      <c r="A26" s="81"/>
      <c r="B26" s="227" t="s">
        <v>102</v>
      </c>
      <c r="C26" s="197">
        <v>115600000</v>
      </c>
      <c r="D26" s="197">
        <v>23500000</v>
      </c>
      <c r="E26" s="197">
        <v>105600000</v>
      </c>
      <c r="F26" s="197">
        <v>244700000</v>
      </c>
      <c r="G26" s="229"/>
      <c r="H26" s="197">
        <v>124700000</v>
      </c>
      <c r="I26" s="197">
        <v>29000000</v>
      </c>
      <c r="J26" s="197">
        <v>128200000</v>
      </c>
      <c r="K26" s="197">
        <v>281900000</v>
      </c>
      <c r="L26" s="229"/>
      <c r="M26" s="197">
        <v>120600000</v>
      </c>
      <c r="N26" s="197">
        <v>28300000</v>
      </c>
      <c r="O26" s="197">
        <v>113100000</v>
      </c>
      <c r="P26" s="197">
        <v>262000000</v>
      </c>
      <c r="Q26" s="229"/>
      <c r="R26" s="197">
        <v>122000000</v>
      </c>
      <c r="S26" s="197">
        <v>29900000</v>
      </c>
      <c r="T26" s="197">
        <v>143100000</v>
      </c>
      <c r="U26" s="197">
        <v>295000000</v>
      </c>
      <c r="V26" s="229"/>
      <c r="W26" s="197">
        <v>482900000</v>
      </c>
      <c r="X26" s="197">
        <v>110700000</v>
      </c>
      <c r="Y26" s="197">
        <v>490000000</v>
      </c>
      <c r="Z26" s="197">
        <v>1083600000</v>
      </c>
    </row>
    <row r="27" spans="1:26" ht="12.4" customHeight="1" x14ac:dyDescent="0.2">
      <c r="A27" s="29"/>
      <c r="B27" s="238" t="s">
        <v>101</v>
      </c>
      <c r="C27" s="220">
        <v>19900000</v>
      </c>
      <c r="D27" s="220">
        <v>14600000</v>
      </c>
      <c r="E27" s="220">
        <v>5900000</v>
      </c>
      <c r="F27" s="220">
        <v>40400000</v>
      </c>
      <c r="G27" s="239"/>
      <c r="H27" s="220">
        <v>22100000</v>
      </c>
      <c r="I27" s="220">
        <v>16700000</v>
      </c>
      <c r="J27" s="220">
        <v>6700000</v>
      </c>
      <c r="K27" s="220">
        <v>45400000</v>
      </c>
      <c r="L27" s="239"/>
      <c r="M27" s="220">
        <v>19100000</v>
      </c>
      <c r="N27" s="220">
        <v>16800000</v>
      </c>
      <c r="O27" s="220">
        <v>6300000</v>
      </c>
      <c r="P27" s="220">
        <v>42200000</v>
      </c>
      <c r="Q27" s="239"/>
      <c r="R27" s="220">
        <v>19200000</v>
      </c>
      <c r="S27" s="220">
        <v>17400000</v>
      </c>
      <c r="T27" s="220">
        <v>6900000</v>
      </c>
      <c r="U27" s="220">
        <v>43500000</v>
      </c>
      <c r="V27" s="239"/>
      <c r="W27" s="220">
        <v>80300000</v>
      </c>
      <c r="X27" s="220">
        <v>65500000</v>
      </c>
      <c r="Y27" s="220">
        <v>25800000</v>
      </c>
      <c r="Z27" s="220">
        <v>171500000</v>
      </c>
    </row>
    <row r="28" spans="1:26" ht="12.4" customHeight="1" x14ac:dyDescent="0.2">
      <c r="A28" s="81"/>
      <c r="B28" s="227" t="s">
        <v>100</v>
      </c>
      <c r="C28" s="197">
        <v>44200000</v>
      </c>
      <c r="D28" s="197">
        <v>3300000</v>
      </c>
      <c r="E28" s="197">
        <v>68800000</v>
      </c>
      <c r="F28" s="197">
        <v>116300000</v>
      </c>
      <c r="G28" s="229"/>
      <c r="H28" s="197">
        <v>44200000</v>
      </c>
      <c r="I28" s="197">
        <v>3800000</v>
      </c>
      <c r="J28" s="197">
        <v>80000000</v>
      </c>
      <c r="K28" s="197">
        <v>128000000</v>
      </c>
      <c r="L28" s="229"/>
      <c r="M28" s="197">
        <v>40600000</v>
      </c>
      <c r="N28" s="197">
        <v>3700000</v>
      </c>
      <c r="O28" s="197">
        <v>82000000</v>
      </c>
      <c r="P28" s="197">
        <v>126400000</v>
      </c>
      <c r="Q28" s="229"/>
      <c r="R28" s="197">
        <v>42500000</v>
      </c>
      <c r="S28" s="197">
        <v>4000000</v>
      </c>
      <c r="T28" s="197">
        <v>87100000</v>
      </c>
      <c r="U28" s="197">
        <v>133500000</v>
      </c>
      <c r="V28" s="229"/>
      <c r="W28" s="197">
        <v>171400000</v>
      </c>
      <c r="X28" s="197">
        <v>14800000</v>
      </c>
      <c r="Y28" s="197">
        <v>317900000</v>
      </c>
      <c r="Z28" s="197">
        <v>504100000</v>
      </c>
    </row>
    <row r="29" spans="1:26" ht="12.4" customHeight="1" x14ac:dyDescent="0.2">
      <c r="A29" s="81"/>
      <c r="B29" s="106" t="s">
        <v>150</v>
      </c>
      <c r="C29" s="197">
        <v>4400000</v>
      </c>
      <c r="D29" s="197">
        <v>1000000</v>
      </c>
      <c r="E29" s="197">
        <v>3100000</v>
      </c>
      <c r="F29" s="197">
        <v>8500000</v>
      </c>
      <c r="G29" s="229"/>
      <c r="H29" s="197">
        <v>7000000</v>
      </c>
      <c r="I29" s="197">
        <v>1500000</v>
      </c>
      <c r="J29" s="197">
        <v>5700000</v>
      </c>
      <c r="K29" s="197">
        <v>14100000</v>
      </c>
      <c r="L29" s="229"/>
      <c r="M29" s="197">
        <v>6700000</v>
      </c>
      <c r="N29" s="197">
        <v>3000000</v>
      </c>
      <c r="O29" s="197">
        <v>4900000</v>
      </c>
      <c r="P29" s="197">
        <v>14600000</v>
      </c>
      <c r="Q29" s="229"/>
      <c r="R29" s="197">
        <v>8700000</v>
      </c>
      <c r="S29" s="197">
        <v>4600000</v>
      </c>
      <c r="T29" s="197">
        <v>7000000</v>
      </c>
      <c r="U29" s="197">
        <v>20400000</v>
      </c>
      <c r="V29" s="229"/>
      <c r="W29" s="197">
        <v>26700000</v>
      </c>
      <c r="X29" s="197">
        <v>10000000</v>
      </c>
      <c r="Y29" s="197">
        <v>20700000</v>
      </c>
      <c r="Z29" s="197">
        <v>57400000</v>
      </c>
    </row>
    <row r="30" spans="1:26" ht="12.4" customHeight="1" x14ac:dyDescent="0.2">
      <c r="A30" s="29"/>
      <c r="B30" s="238" t="s">
        <v>149</v>
      </c>
      <c r="C30" s="240">
        <v>15800000</v>
      </c>
      <c r="D30" s="240">
        <v>19700000</v>
      </c>
      <c r="E30" s="240">
        <v>20600000</v>
      </c>
      <c r="F30" s="240">
        <v>56100000</v>
      </c>
      <c r="G30" s="239"/>
      <c r="H30" s="240">
        <v>19700000</v>
      </c>
      <c r="I30" s="240">
        <v>28700000</v>
      </c>
      <c r="J30" s="240">
        <v>24000000</v>
      </c>
      <c r="K30" s="240">
        <v>72400000</v>
      </c>
      <c r="L30" s="239"/>
      <c r="M30" s="240">
        <v>18600000</v>
      </c>
      <c r="N30" s="240">
        <v>23700000</v>
      </c>
      <c r="O30" s="240">
        <v>25200000</v>
      </c>
      <c r="P30" s="240">
        <v>67500000</v>
      </c>
      <c r="Q30" s="239"/>
      <c r="R30" s="240">
        <v>18800000</v>
      </c>
      <c r="S30" s="240">
        <v>29700000</v>
      </c>
      <c r="T30" s="240">
        <v>26300000</v>
      </c>
      <c r="U30" s="240">
        <v>74800000</v>
      </c>
      <c r="V30" s="239"/>
      <c r="W30" s="240">
        <v>72800000</v>
      </c>
      <c r="X30" s="240">
        <v>101800000</v>
      </c>
      <c r="Y30" s="240">
        <v>96100000</v>
      </c>
      <c r="Z30" s="240">
        <v>270700000</v>
      </c>
    </row>
    <row r="31" spans="1:26" ht="12.4" customHeight="1" x14ac:dyDescent="0.2">
      <c r="A31" s="81"/>
      <c r="B31" s="227" t="s">
        <v>97</v>
      </c>
      <c r="C31" s="197">
        <v>16000000</v>
      </c>
      <c r="D31" s="197">
        <v>2400000</v>
      </c>
      <c r="E31" s="197">
        <v>5800000</v>
      </c>
      <c r="F31" s="197">
        <v>24200000</v>
      </c>
      <c r="G31" s="229"/>
      <c r="H31" s="197">
        <v>27300000</v>
      </c>
      <c r="I31" s="197">
        <v>4200000</v>
      </c>
      <c r="J31" s="197">
        <v>8300000</v>
      </c>
      <c r="K31" s="197">
        <v>39900000</v>
      </c>
      <c r="L31" s="229"/>
      <c r="M31" s="197">
        <v>37200000</v>
      </c>
      <c r="N31" s="197">
        <v>8400000</v>
      </c>
      <c r="O31" s="197">
        <v>9300000</v>
      </c>
      <c r="P31" s="197">
        <v>54900000</v>
      </c>
      <c r="Q31" s="229"/>
      <c r="R31" s="197">
        <v>44200000</v>
      </c>
      <c r="S31" s="197">
        <v>13100000</v>
      </c>
      <c r="T31" s="197">
        <v>11700000</v>
      </c>
      <c r="U31" s="197">
        <v>69000000</v>
      </c>
      <c r="V31" s="229"/>
      <c r="W31" s="197">
        <v>124700000</v>
      </c>
      <c r="X31" s="197">
        <v>28100000</v>
      </c>
      <c r="Y31" s="197">
        <v>35100000</v>
      </c>
      <c r="Z31" s="197">
        <v>187900000</v>
      </c>
    </row>
    <row r="32" spans="1:26" ht="12.4" customHeight="1" x14ac:dyDescent="0.2">
      <c r="A32" s="117"/>
      <c r="B32" s="230" t="s">
        <v>96</v>
      </c>
      <c r="C32" s="231">
        <v>18600000</v>
      </c>
      <c r="D32" s="231">
        <v>0</v>
      </c>
      <c r="E32" s="231">
        <v>3200000</v>
      </c>
      <c r="F32" s="231">
        <v>21800000</v>
      </c>
      <c r="G32" s="232"/>
      <c r="H32" s="231">
        <v>4200000</v>
      </c>
      <c r="I32" s="231">
        <v>0</v>
      </c>
      <c r="J32" s="231">
        <v>2300000</v>
      </c>
      <c r="K32" s="231">
        <v>6600000</v>
      </c>
      <c r="L32" s="232"/>
      <c r="M32" s="231">
        <v>4500000</v>
      </c>
      <c r="N32" s="231">
        <v>0</v>
      </c>
      <c r="O32" s="231">
        <v>2200000</v>
      </c>
      <c r="P32" s="231">
        <v>6700000</v>
      </c>
      <c r="Q32" s="232"/>
      <c r="R32" s="231">
        <v>4500000</v>
      </c>
      <c r="S32" s="231">
        <v>0</v>
      </c>
      <c r="T32" s="231">
        <v>2100000</v>
      </c>
      <c r="U32" s="231">
        <v>6600000</v>
      </c>
      <c r="V32" s="232"/>
      <c r="W32" s="231">
        <v>31800000</v>
      </c>
      <c r="X32" s="231">
        <v>200000</v>
      </c>
      <c r="Y32" s="231">
        <v>9700000</v>
      </c>
      <c r="Z32" s="231">
        <v>41700000</v>
      </c>
    </row>
    <row r="33" spans="1:26" ht="12.4" customHeight="1" x14ac:dyDescent="0.2">
      <c r="A33" s="233" t="s">
        <v>95</v>
      </c>
      <c r="B33" s="234"/>
      <c r="C33" s="235">
        <v>298600000</v>
      </c>
      <c r="D33" s="235">
        <v>172300000</v>
      </c>
      <c r="E33" s="235">
        <v>255900000</v>
      </c>
      <c r="F33" s="235">
        <v>726800000</v>
      </c>
      <c r="G33" s="236"/>
      <c r="H33" s="235">
        <v>320500000</v>
      </c>
      <c r="I33" s="235">
        <v>203400000</v>
      </c>
      <c r="J33" s="235">
        <v>297800000</v>
      </c>
      <c r="K33" s="235">
        <v>821600000</v>
      </c>
      <c r="L33" s="236"/>
      <c r="M33" s="235">
        <v>318100000</v>
      </c>
      <c r="N33" s="235">
        <v>203600000</v>
      </c>
      <c r="O33" s="235">
        <v>288800000</v>
      </c>
      <c r="P33" s="235">
        <v>810500000</v>
      </c>
      <c r="Q33" s="236"/>
      <c r="R33" s="235">
        <v>334800000</v>
      </c>
      <c r="S33" s="235">
        <v>222800000</v>
      </c>
      <c r="T33" s="235">
        <v>334400000</v>
      </c>
      <c r="U33" s="235">
        <v>892000000</v>
      </c>
      <c r="V33" s="236"/>
      <c r="W33" s="235">
        <v>1271900000</v>
      </c>
      <c r="X33" s="235">
        <v>802000000</v>
      </c>
      <c r="Y33" s="235">
        <v>1176900000</v>
      </c>
      <c r="Z33" s="235">
        <v>3250900000</v>
      </c>
    </row>
    <row r="34" spans="1:26" ht="12.4" customHeight="1" x14ac:dyDescent="0.2">
      <c r="A34" s="1"/>
      <c r="B34" s="1"/>
      <c r="C34" s="197"/>
      <c r="D34" s="197"/>
      <c r="E34" s="197"/>
      <c r="F34" s="197"/>
      <c r="G34" s="198"/>
      <c r="H34" s="197"/>
      <c r="I34" s="197"/>
      <c r="J34" s="197"/>
      <c r="K34" s="197"/>
      <c r="L34" s="198"/>
      <c r="M34" s="197"/>
      <c r="N34" s="197"/>
      <c r="O34" s="197"/>
      <c r="P34" s="197"/>
      <c r="Q34" s="198"/>
      <c r="R34" s="197"/>
      <c r="S34" s="197"/>
      <c r="T34" s="197"/>
      <c r="U34" s="197"/>
      <c r="V34" s="198"/>
      <c r="W34" s="197"/>
      <c r="X34" s="197"/>
      <c r="Y34" s="197"/>
      <c r="Z34" s="197"/>
    </row>
    <row r="35" spans="1:26" ht="12.4" customHeight="1" x14ac:dyDescent="0.2">
      <c r="A35" s="1"/>
      <c r="B35" s="31" t="s">
        <v>94</v>
      </c>
      <c r="C35" s="197"/>
      <c r="D35" s="197"/>
      <c r="E35" s="197"/>
      <c r="F35" s="197"/>
      <c r="G35" s="198"/>
      <c r="H35" s="201">
        <v>0</v>
      </c>
      <c r="I35" s="201">
        <v>0</v>
      </c>
      <c r="J35" s="201">
        <v>0</v>
      </c>
      <c r="K35" s="201">
        <v>0</v>
      </c>
      <c r="L35" s="198"/>
      <c r="M35" s="201">
        <v>100000</v>
      </c>
      <c r="N35" s="201">
        <v>0</v>
      </c>
      <c r="O35" s="201">
        <v>500000</v>
      </c>
      <c r="P35" s="201">
        <v>500000</v>
      </c>
      <c r="Q35" s="198"/>
      <c r="R35" s="201">
        <v>800000</v>
      </c>
      <c r="S35" s="201">
        <v>400000</v>
      </c>
      <c r="T35" s="201">
        <v>500000</v>
      </c>
      <c r="U35" s="201">
        <v>1800000</v>
      </c>
      <c r="V35" s="198"/>
      <c r="W35" s="201">
        <v>900000</v>
      </c>
      <c r="X35" s="201">
        <v>400000</v>
      </c>
      <c r="Y35" s="201">
        <v>1000000</v>
      </c>
      <c r="Z35" s="201">
        <v>2300000</v>
      </c>
    </row>
    <row r="36" spans="1:26" ht="12.4" customHeight="1" x14ac:dyDescent="0.2">
      <c r="A36" s="31" t="s">
        <v>93</v>
      </c>
      <c r="B36" s="1"/>
      <c r="C36" s="205"/>
      <c r="D36" s="205"/>
      <c r="E36" s="205"/>
      <c r="F36" s="205"/>
      <c r="G36" s="198"/>
      <c r="H36" s="205">
        <v>0</v>
      </c>
      <c r="I36" s="205">
        <v>0</v>
      </c>
      <c r="J36" s="205">
        <v>0</v>
      </c>
      <c r="K36" s="205">
        <v>0</v>
      </c>
      <c r="L36" s="206"/>
      <c r="M36" s="205">
        <v>100000</v>
      </c>
      <c r="N36" s="205">
        <v>0</v>
      </c>
      <c r="O36" s="205">
        <v>500000</v>
      </c>
      <c r="P36" s="205">
        <v>500000</v>
      </c>
      <c r="Q36" s="198"/>
      <c r="R36" s="205">
        <v>800000</v>
      </c>
      <c r="S36" s="205">
        <v>400000</v>
      </c>
      <c r="T36" s="205">
        <v>500000</v>
      </c>
      <c r="U36" s="205">
        <v>1800000</v>
      </c>
      <c r="V36" s="241"/>
      <c r="W36" s="205">
        <v>900000</v>
      </c>
      <c r="X36" s="205">
        <v>400000</v>
      </c>
      <c r="Y36" s="205">
        <v>1000000</v>
      </c>
      <c r="Z36" s="205">
        <v>2300000</v>
      </c>
    </row>
    <row r="37" spans="1:26" ht="12.4" customHeight="1" x14ac:dyDescent="0.2">
      <c r="A37" s="1"/>
      <c r="B37" s="1"/>
      <c r="C37" s="197"/>
      <c r="D37" s="197"/>
      <c r="E37" s="197"/>
      <c r="F37" s="197"/>
      <c r="G37" s="198"/>
      <c r="H37" s="197"/>
      <c r="I37" s="197"/>
      <c r="J37" s="197"/>
      <c r="K37" s="197"/>
      <c r="L37" s="198"/>
      <c r="M37" s="197"/>
      <c r="N37" s="197"/>
      <c r="O37" s="197"/>
      <c r="P37" s="197"/>
      <c r="Q37" s="198"/>
      <c r="R37" s="197"/>
      <c r="S37" s="197"/>
      <c r="T37" s="197"/>
      <c r="U37" s="197"/>
      <c r="V37" s="198"/>
      <c r="W37" s="197"/>
      <c r="X37" s="197"/>
      <c r="Y37" s="197"/>
      <c r="Z37" s="197"/>
    </row>
    <row r="38" spans="1:26" ht="12.4" customHeight="1" x14ac:dyDescent="0.2">
      <c r="A38" s="81"/>
      <c r="B38" s="227" t="s">
        <v>92</v>
      </c>
      <c r="C38" s="197">
        <v>49800000</v>
      </c>
      <c r="D38" s="197">
        <v>60800000</v>
      </c>
      <c r="E38" s="197">
        <v>64800000</v>
      </c>
      <c r="F38" s="197">
        <v>175400000</v>
      </c>
      <c r="G38" s="229"/>
      <c r="H38" s="197">
        <v>43600000</v>
      </c>
      <c r="I38" s="197">
        <v>76400000</v>
      </c>
      <c r="J38" s="197">
        <v>55900000</v>
      </c>
      <c r="K38" s="197">
        <v>176000000</v>
      </c>
      <c r="L38" s="229"/>
      <c r="M38" s="197">
        <v>39600000</v>
      </c>
      <c r="N38" s="197">
        <v>83300000</v>
      </c>
      <c r="O38" s="197">
        <v>28200000</v>
      </c>
      <c r="P38" s="197">
        <v>151200000</v>
      </c>
      <c r="Q38" s="229"/>
      <c r="R38" s="197">
        <v>32700000</v>
      </c>
      <c r="S38" s="197">
        <v>93600000</v>
      </c>
      <c r="T38" s="197">
        <v>32300000</v>
      </c>
      <c r="U38" s="197">
        <v>158700000</v>
      </c>
      <c r="V38" s="229"/>
      <c r="W38" s="197">
        <v>165800000</v>
      </c>
      <c r="X38" s="197">
        <v>314200000</v>
      </c>
      <c r="Y38" s="197">
        <v>181200000</v>
      </c>
      <c r="Z38" s="197">
        <v>661200000</v>
      </c>
    </row>
    <row r="39" spans="1:26" ht="12.4" customHeight="1" x14ac:dyDescent="0.2">
      <c r="A39" s="81"/>
      <c r="B39" s="227" t="s">
        <v>91</v>
      </c>
      <c r="C39" s="197">
        <v>4600000</v>
      </c>
      <c r="D39" s="197">
        <v>0</v>
      </c>
      <c r="E39" s="197">
        <v>16100000</v>
      </c>
      <c r="F39" s="197">
        <v>20700000</v>
      </c>
      <c r="G39" s="229"/>
      <c r="H39" s="197">
        <v>4800000</v>
      </c>
      <c r="I39" s="197">
        <v>0</v>
      </c>
      <c r="J39" s="197">
        <v>16400000</v>
      </c>
      <c r="K39" s="197">
        <v>21200000</v>
      </c>
      <c r="L39" s="229"/>
      <c r="M39" s="197">
        <v>5700000</v>
      </c>
      <c r="N39" s="197">
        <v>0</v>
      </c>
      <c r="O39" s="197">
        <v>15900000</v>
      </c>
      <c r="P39" s="197">
        <v>21600000</v>
      </c>
      <c r="Q39" s="229"/>
      <c r="R39" s="197">
        <v>3800000</v>
      </c>
      <c r="S39" s="197">
        <v>0</v>
      </c>
      <c r="T39" s="197">
        <v>15400000</v>
      </c>
      <c r="U39" s="197">
        <v>19200000</v>
      </c>
      <c r="V39" s="229"/>
      <c r="W39" s="197">
        <v>18900000</v>
      </c>
      <c r="X39" s="197">
        <v>0</v>
      </c>
      <c r="Y39" s="197">
        <v>63800000</v>
      </c>
      <c r="Z39" s="197">
        <v>82700000</v>
      </c>
    </row>
    <row r="40" spans="1:26" ht="12.4" customHeight="1" x14ac:dyDescent="0.2">
      <c r="A40" s="29"/>
      <c r="B40" s="238" t="s">
        <v>90</v>
      </c>
      <c r="C40" s="240">
        <v>24000000</v>
      </c>
      <c r="D40" s="240">
        <v>33200000</v>
      </c>
      <c r="E40" s="240">
        <v>14300000</v>
      </c>
      <c r="F40" s="240">
        <v>71500000</v>
      </c>
      <c r="G40" s="239"/>
      <c r="H40" s="240">
        <v>23600000</v>
      </c>
      <c r="I40" s="240">
        <v>43500000</v>
      </c>
      <c r="J40" s="240">
        <v>14000000</v>
      </c>
      <c r="K40" s="240">
        <v>81100000</v>
      </c>
      <c r="L40" s="239"/>
      <c r="M40" s="240">
        <v>21200000</v>
      </c>
      <c r="N40" s="240">
        <v>45900000</v>
      </c>
      <c r="O40" s="240">
        <v>12200000</v>
      </c>
      <c r="P40" s="240">
        <v>79300000</v>
      </c>
      <c r="Q40" s="239"/>
      <c r="R40" s="240">
        <v>21500000</v>
      </c>
      <c r="S40" s="240">
        <v>51800000</v>
      </c>
      <c r="T40" s="240">
        <v>14600000</v>
      </c>
      <c r="U40" s="240">
        <v>87900000</v>
      </c>
      <c r="V40" s="239"/>
      <c r="W40" s="240">
        <v>90300000</v>
      </c>
      <c r="X40" s="240">
        <v>174500000</v>
      </c>
      <c r="Y40" s="240">
        <v>55100000</v>
      </c>
      <c r="Z40" s="240">
        <v>319800000</v>
      </c>
    </row>
    <row r="41" spans="1:26" ht="12.4" customHeight="1" x14ac:dyDescent="0.2">
      <c r="A41" s="1"/>
      <c r="B41" s="31" t="s">
        <v>89</v>
      </c>
      <c r="C41" s="200">
        <v>40200000</v>
      </c>
      <c r="D41" s="200">
        <v>93600000</v>
      </c>
      <c r="E41" s="200">
        <v>41100000</v>
      </c>
      <c r="F41" s="200">
        <v>174900000</v>
      </c>
      <c r="G41" s="198"/>
      <c r="H41" s="200">
        <v>41800000</v>
      </c>
      <c r="I41" s="200">
        <v>114600000</v>
      </c>
      <c r="J41" s="200">
        <v>39700000</v>
      </c>
      <c r="K41" s="200">
        <v>196200000</v>
      </c>
      <c r="L41" s="198"/>
      <c r="M41" s="200">
        <v>39400000</v>
      </c>
      <c r="N41" s="200">
        <v>65600000</v>
      </c>
      <c r="O41" s="200">
        <v>36600000</v>
      </c>
      <c r="P41" s="200">
        <v>141600000</v>
      </c>
      <c r="Q41" s="198"/>
      <c r="R41" s="200">
        <v>39900000</v>
      </c>
      <c r="S41" s="200">
        <v>58500000</v>
      </c>
      <c r="T41" s="200">
        <v>44500000</v>
      </c>
      <c r="U41" s="200">
        <v>143000000</v>
      </c>
      <c r="V41" s="198"/>
      <c r="W41" s="200">
        <v>161300000</v>
      </c>
      <c r="X41" s="200">
        <v>332300000</v>
      </c>
      <c r="Y41" s="200">
        <v>162000000</v>
      </c>
      <c r="Z41" s="200">
        <v>655500000</v>
      </c>
    </row>
    <row r="42" spans="1:26" ht="12.4" customHeight="1" x14ac:dyDescent="0.2">
      <c r="A42" s="81"/>
      <c r="B42" s="227" t="s">
        <v>88</v>
      </c>
      <c r="C42" s="201">
        <v>2100000</v>
      </c>
      <c r="D42" s="201">
        <v>0</v>
      </c>
      <c r="E42" s="201">
        <v>1000000</v>
      </c>
      <c r="F42" s="201">
        <v>3100000</v>
      </c>
      <c r="G42" s="242"/>
      <c r="H42" s="201">
        <v>1900000</v>
      </c>
      <c r="I42" s="201">
        <v>0</v>
      </c>
      <c r="J42" s="201">
        <v>1000000</v>
      </c>
      <c r="K42" s="201">
        <v>2800000</v>
      </c>
      <c r="L42" s="242"/>
      <c r="M42" s="201">
        <v>1700000</v>
      </c>
      <c r="N42" s="201">
        <v>0</v>
      </c>
      <c r="O42" s="201">
        <v>1000000</v>
      </c>
      <c r="P42" s="201">
        <v>2800000</v>
      </c>
      <c r="Q42" s="242"/>
      <c r="R42" s="201">
        <v>1500000</v>
      </c>
      <c r="S42" s="201">
        <v>0</v>
      </c>
      <c r="T42" s="201">
        <v>1000000</v>
      </c>
      <c r="U42" s="201">
        <v>2500000</v>
      </c>
      <c r="V42" s="242"/>
      <c r="W42" s="201">
        <v>7200000</v>
      </c>
      <c r="X42" s="201">
        <v>0</v>
      </c>
      <c r="Y42" s="201">
        <v>4000000</v>
      </c>
      <c r="Z42" s="201">
        <v>11200000</v>
      </c>
    </row>
    <row r="43" spans="1:26" ht="12.4" customHeight="1" x14ac:dyDescent="0.2">
      <c r="A43" s="233" t="s">
        <v>87</v>
      </c>
      <c r="B43" s="234"/>
      <c r="C43" s="235">
        <v>120800000</v>
      </c>
      <c r="D43" s="235">
        <v>187500000</v>
      </c>
      <c r="E43" s="235">
        <v>137300000</v>
      </c>
      <c r="F43" s="235">
        <v>445600000</v>
      </c>
      <c r="G43" s="236"/>
      <c r="H43" s="235">
        <v>115600000</v>
      </c>
      <c r="I43" s="235">
        <v>234600000</v>
      </c>
      <c r="J43" s="235">
        <v>127100000</v>
      </c>
      <c r="K43" s="235">
        <v>477300000</v>
      </c>
      <c r="L43" s="236"/>
      <c r="M43" s="235">
        <v>107600000</v>
      </c>
      <c r="N43" s="235">
        <v>194800000</v>
      </c>
      <c r="O43" s="235">
        <v>93900000</v>
      </c>
      <c r="P43" s="235">
        <v>396300000</v>
      </c>
      <c r="Q43" s="236"/>
      <c r="R43" s="235">
        <v>99600000</v>
      </c>
      <c r="S43" s="235">
        <v>204000000</v>
      </c>
      <c r="T43" s="235">
        <v>107700000</v>
      </c>
      <c r="U43" s="235">
        <v>411300000</v>
      </c>
      <c r="V43" s="236"/>
      <c r="W43" s="235">
        <v>443500000</v>
      </c>
      <c r="X43" s="235">
        <v>820900000</v>
      </c>
      <c r="Y43" s="235">
        <v>466000000</v>
      </c>
      <c r="Z43" s="235">
        <v>1730400000</v>
      </c>
    </row>
    <row r="44" spans="1:26" ht="12.4" customHeight="1" x14ac:dyDescent="0.2">
      <c r="A44" s="81"/>
      <c r="B44" s="81"/>
      <c r="C44" s="197"/>
      <c r="D44" s="197"/>
      <c r="E44" s="197"/>
      <c r="F44" s="197"/>
      <c r="G44" s="229"/>
      <c r="H44" s="197"/>
      <c r="I44" s="197"/>
      <c r="J44" s="197"/>
      <c r="K44" s="197"/>
      <c r="L44" s="229"/>
      <c r="M44" s="197"/>
      <c r="N44" s="197"/>
      <c r="O44" s="197"/>
      <c r="P44" s="197"/>
      <c r="Q44" s="229"/>
      <c r="R44" s="197"/>
      <c r="S44" s="197"/>
      <c r="T44" s="197"/>
      <c r="U44" s="197"/>
      <c r="V44" s="229"/>
      <c r="W44" s="197"/>
      <c r="X44" s="197"/>
      <c r="Y44" s="197"/>
      <c r="Z44" s="197"/>
    </row>
    <row r="45" spans="1:26" ht="12.4" customHeight="1" x14ac:dyDescent="0.2">
      <c r="A45" s="81"/>
      <c r="B45" s="227" t="s">
        <v>86</v>
      </c>
      <c r="C45" s="197">
        <v>183200000</v>
      </c>
      <c r="D45" s="197">
        <v>61100000</v>
      </c>
      <c r="E45" s="197">
        <v>56800000</v>
      </c>
      <c r="F45" s="197">
        <v>301100000</v>
      </c>
      <c r="G45" s="229"/>
      <c r="H45" s="197">
        <v>180700000</v>
      </c>
      <c r="I45" s="197">
        <v>72700000</v>
      </c>
      <c r="J45" s="197">
        <v>62800000</v>
      </c>
      <c r="K45" s="197">
        <v>316100000</v>
      </c>
      <c r="L45" s="229"/>
      <c r="M45" s="197">
        <v>161200000</v>
      </c>
      <c r="N45" s="197">
        <v>72900000</v>
      </c>
      <c r="O45" s="197">
        <v>59300000</v>
      </c>
      <c r="P45" s="197">
        <v>293400000</v>
      </c>
      <c r="Q45" s="229"/>
      <c r="R45" s="197">
        <v>144900000</v>
      </c>
      <c r="S45" s="197">
        <v>75800000</v>
      </c>
      <c r="T45" s="197">
        <v>51100000</v>
      </c>
      <c r="U45" s="197">
        <v>271700000</v>
      </c>
      <c r="V45" s="229"/>
      <c r="W45" s="197">
        <v>670000000</v>
      </c>
      <c r="X45" s="197">
        <v>282400000</v>
      </c>
      <c r="Y45" s="197">
        <v>229900000</v>
      </c>
      <c r="Z45" s="197">
        <v>1182300000</v>
      </c>
    </row>
    <row r="46" spans="1:26" ht="12.4" customHeight="1" x14ac:dyDescent="0.2">
      <c r="A46" s="81"/>
      <c r="B46" s="227" t="s">
        <v>85</v>
      </c>
      <c r="C46" s="197">
        <v>19600000</v>
      </c>
      <c r="D46" s="197">
        <v>38600000</v>
      </c>
      <c r="E46" s="197">
        <v>1200000</v>
      </c>
      <c r="F46" s="197">
        <v>59400000</v>
      </c>
      <c r="G46" s="229"/>
      <c r="H46" s="197">
        <v>26400000</v>
      </c>
      <c r="I46" s="197">
        <v>50400000</v>
      </c>
      <c r="J46" s="197">
        <v>2300000</v>
      </c>
      <c r="K46" s="197">
        <v>79100000</v>
      </c>
      <c r="L46" s="229"/>
      <c r="M46" s="197">
        <v>24700000</v>
      </c>
      <c r="N46" s="197">
        <v>62500000</v>
      </c>
      <c r="O46" s="197">
        <v>4900000</v>
      </c>
      <c r="P46" s="197">
        <v>92000000</v>
      </c>
      <c r="Q46" s="229"/>
      <c r="R46" s="197">
        <v>26300000</v>
      </c>
      <c r="S46" s="197">
        <v>80400000</v>
      </c>
      <c r="T46" s="197">
        <v>6800000</v>
      </c>
      <c r="U46" s="197">
        <v>113500000</v>
      </c>
      <c r="V46" s="229"/>
      <c r="W46" s="197">
        <v>96900000</v>
      </c>
      <c r="X46" s="197">
        <v>231800000</v>
      </c>
      <c r="Y46" s="197">
        <v>15200000</v>
      </c>
      <c r="Z46" s="197">
        <v>344000000</v>
      </c>
    </row>
    <row r="47" spans="1:26" ht="12.4" customHeight="1" x14ac:dyDescent="0.2">
      <c r="A47" s="117"/>
      <c r="B47" s="230" t="s">
        <v>84</v>
      </c>
      <c r="C47" s="220">
        <v>22200000</v>
      </c>
      <c r="D47" s="220">
        <v>4400000</v>
      </c>
      <c r="E47" s="220">
        <v>1200000</v>
      </c>
      <c r="F47" s="220">
        <v>27800000</v>
      </c>
      <c r="G47" s="237"/>
      <c r="H47" s="220">
        <v>15400000</v>
      </c>
      <c r="I47" s="220">
        <v>6700000</v>
      </c>
      <c r="J47" s="220">
        <v>1600000</v>
      </c>
      <c r="K47" s="220">
        <v>23800000</v>
      </c>
      <c r="L47" s="237"/>
      <c r="M47" s="220">
        <v>21700000</v>
      </c>
      <c r="N47" s="220">
        <v>7100000</v>
      </c>
      <c r="O47" s="220">
        <v>1500000</v>
      </c>
      <c r="P47" s="220">
        <v>30200000</v>
      </c>
      <c r="Q47" s="237"/>
      <c r="R47" s="220">
        <v>16800000</v>
      </c>
      <c r="S47" s="220">
        <v>5600000</v>
      </c>
      <c r="T47" s="220">
        <v>1500000</v>
      </c>
      <c r="U47" s="220">
        <v>24000000</v>
      </c>
      <c r="V47" s="237"/>
      <c r="W47" s="220">
        <v>76100000</v>
      </c>
      <c r="X47" s="220">
        <v>23800000</v>
      </c>
      <c r="Y47" s="220">
        <v>5900000</v>
      </c>
      <c r="Z47" s="220">
        <v>105900000</v>
      </c>
    </row>
    <row r="48" spans="1:26" ht="12.4" customHeight="1" x14ac:dyDescent="0.2">
      <c r="A48" s="29"/>
      <c r="B48" s="238" t="s">
        <v>83</v>
      </c>
      <c r="C48" s="240">
        <v>500000</v>
      </c>
      <c r="D48" s="240">
        <v>4400000</v>
      </c>
      <c r="E48" s="240">
        <v>23800000</v>
      </c>
      <c r="F48" s="240">
        <v>28800000</v>
      </c>
      <c r="G48" s="239"/>
      <c r="H48" s="240">
        <v>600000</v>
      </c>
      <c r="I48" s="240">
        <v>5700000</v>
      </c>
      <c r="J48" s="240">
        <v>23700000</v>
      </c>
      <c r="K48" s="240">
        <v>30000000</v>
      </c>
      <c r="L48" s="239"/>
      <c r="M48" s="240">
        <v>500000</v>
      </c>
      <c r="N48" s="240">
        <v>5300000</v>
      </c>
      <c r="O48" s="240">
        <v>22500000</v>
      </c>
      <c r="P48" s="240">
        <v>28300000</v>
      </c>
      <c r="Q48" s="239"/>
      <c r="R48" s="240">
        <v>500000</v>
      </c>
      <c r="S48" s="240">
        <v>4900000</v>
      </c>
      <c r="T48" s="240">
        <v>20900000</v>
      </c>
      <c r="U48" s="240">
        <v>26300000</v>
      </c>
      <c r="V48" s="239"/>
      <c r="W48" s="240">
        <v>2100000</v>
      </c>
      <c r="X48" s="240">
        <v>20300000</v>
      </c>
      <c r="Y48" s="240">
        <v>91000000</v>
      </c>
      <c r="Z48" s="240">
        <v>113400000</v>
      </c>
    </row>
    <row r="49" spans="1:26" ht="12.4" customHeight="1" x14ac:dyDescent="0.2">
      <c r="A49" s="81"/>
      <c r="B49" s="227" t="s">
        <v>82</v>
      </c>
      <c r="C49" s="197"/>
      <c r="D49" s="197"/>
      <c r="E49" s="197"/>
      <c r="F49" s="197"/>
      <c r="G49" s="229"/>
      <c r="H49" s="197"/>
      <c r="I49" s="197"/>
      <c r="J49" s="197"/>
      <c r="K49" s="197"/>
      <c r="L49" s="229"/>
      <c r="M49" s="197"/>
      <c r="N49" s="197"/>
      <c r="O49" s="197"/>
      <c r="P49" s="197"/>
      <c r="Q49" s="229"/>
      <c r="R49" s="197">
        <v>500000</v>
      </c>
      <c r="S49" s="197">
        <v>0</v>
      </c>
      <c r="T49" s="197">
        <v>0</v>
      </c>
      <c r="U49" s="197">
        <v>500000</v>
      </c>
      <c r="V49" s="229"/>
      <c r="W49" s="197">
        <v>500000</v>
      </c>
      <c r="X49" s="197">
        <v>0</v>
      </c>
      <c r="Y49" s="197">
        <v>0</v>
      </c>
      <c r="Z49" s="197">
        <v>500000</v>
      </c>
    </row>
    <row r="50" spans="1:26" ht="12.4" customHeight="1" x14ac:dyDescent="0.2">
      <c r="A50" s="81"/>
      <c r="B50" s="227" t="s">
        <v>81</v>
      </c>
      <c r="C50" s="197">
        <v>0</v>
      </c>
      <c r="D50" s="197">
        <v>0</v>
      </c>
      <c r="E50" s="197">
        <v>0</v>
      </c>
      <c r="F50" s="197">
        <v>0</v>
      </c>
      <c r="G50" s="229"/>
      <c r="H50" s="197">
        <v>100000</v>
      </c>
      <c r="I50" s="197">
        <v>0</v>
      </c>
      <c r="J50" s="197">
        <v>0</v>
      </c>
      <c r="K50" s="197">
        <v>100000</v>
      </c>
      <c r="L50" s="229"/>
      <c r="M50" s="197">
        <v>400000</v>
      </c>
      <c r="N50" s="197">
        <v>0</v>
      </c>
      <c r="O50" s="197">
        <v>0</v>
      </c>
      <c r="P50" s="197">
        <v>500000</v>
      </c>
      <c r="Q50" s="229"/>
      <c r="R50" s="197">
        <v>400000</v>
      </c>
      <c r="S50" s="197">
        <v>0</v>
      </c>
      <c r="T50" s="197">
        <v>0</v>
      </c>
      <c r="U50" s="197">
        <v>400000</v>
      </c>
      <c r="V50" s="229"/>
      <c r="W50" s="197">
        <v>1000000</v>
      </c>
      <c r="X50" s="197">
        <v>0</v>
      </c>
      <c r="Y50" s="197">
        <v>0</v>
      </c>
      <c r="Z50" s="197">
        <v>1000000</v>
      </c>
    </row>
    <row r="51" spans="1:26" ht="12.4" customHeight="1" x14ac:dyDescent="0.2">
      <c r="A51" s="81"/>
      <c r="B51" s="227" t="s">
        <v>80</v>
      </c>
      <c r="C51" s="201">
        <v>0</v>
      </c>
      <c r="D51" s="201">
        <v>0</v>
      </c>
      <c r="E51" s="201">
        <v>0</v>
      </c>
      <c r="F51" s="201">
        <v>0</v>
      </c>
      <c r="G51" s="242"/>
      <c r="H51" s="201">
        <v>-100000</v>
      </c>
      <c r="I51" s="201">
        <v>0</v>
      </c>
      <c r="J51" s="201">
        <v>0</v>
      </c>
      <c r="K51" s="201">
        <v>-100000</v>
      </c>
      <c r="L51" s="242"/>
      <c r="M51" s="201">
        <v>-100000</v>
      </c>
      <c r="N51" s="201">
        <v>0</v>
      </c>
      <c r="O51" s="201">
        <v>0</v>
      </c>
      <c r="P51" s="201">
        <v>-100000</v>
      </c>
      <c r="Q51" s="242"/>
      <c r="R51" s="201">
        <v>0</v>
      </c>
      <c r="S51" s="201">
        <v>0</v>
      </c>
      <c r="T51" s="201">
        <v>0</v>
      </c>
      <c r="U51" s="201">
        <v>0</v>
      </c>
      <c r="V51" s="242"/>
      <c r="W51" s="201">
        <v>-200000</v>
      </c>
      <c r="X51" s="201">
        <v>0</v>
      </c>
      <c r="Y51" s="201">
        <v>0</v>
      </c>
      <c r="Z51" s="201">
        <v>-200000</v>
      </c>
    </row>
    <row r="52" spans="1:26" ht="18.75" customHeight="1" x14ac:dyDescent="0.2">
      <c r="A52" s="213" t="s">
        <v>79</v>
      </c>
      <c r="B52" s="77"/>
      <c r="C52" s="205">
        <v>225600000</v>
      </c>
      <c r="D52" s="205">
        <v>108400000</v>
      </c>
      <c r="E52" s="205">
        <v>83100000</v>
      </c>
      <c r="F52" s="205">
        <v>417100000</v>
      </c>
      <c r="G52" s="241"/>
      <c r="H52" s="205">
        <v>223100000</v>
      </c>
      <c r="I52" s="205">
        <v>135400000</v>
      </c>
      <c r="J52" s="205">
        <v>90400000</v>
      </c>
      <c r="K52" s="205">
        <v>449000000</v>
      </c>
      <c r="L52" s="241"/>
      <c r="M52" s="205">
        <v>208300000</v>
      </c>
      <c r="N52" s="205">
        <v>147700000</v>
      </c>
      <c r="O52" s="205">
        <v>88200000</v>
      </c>
      <c r="P52" s="205">
        <v>444300000</v>
      </c>
      <c r="Q52" s="241"/>
      <c r="R52" s="205">
        <v>189400000</v>
      </c>
      <c r="S52" s="205">
        <v>166700000</v>
      </c>
      <c r="T52" s="205">
        <v>80300000</v>
      </c>
      <c r="U52" s="205">
        <v>436500000</v>
      </c>
      <c r="V52" s="241"/>
      <c r="W52" s="205">
        <v>846400000</v>
      </c>
      <c r="X52" s="205">
        <v>558300000</v>
      </c>
      <c r="Y52" s="205">
        <v>342100000</v>
      </c>
      <c r="Z52" s="205">
        <v>1746800000</v>
      </c>
    </row>
    <row r="53" spans="1:26" ht="12.4" customHeight="1" x14ac:dyDescent="0.2">
      <c r="A53" s="29"/>
      <c r="B53" s="29"/>
      <c r="C53" s="240"/>
      <c r="D53" s="240"/>
      <c r="E53" s="240"/>
      <c r="F53" s="240"/>
      <c r="G53" s="29"/>
      <c r="H53" s="240"/>
      <c r="I53" s="240"/>
      <c r="J53" s="240"/>
      <c r="K53" s="240"/>
      <c r="L53" s="29"/>
      <c r="M53" s="240"/>
      <c r="N53" s="240"/>
      <c r="O53" s="240"/>
      <c r="P53" s="240"/>
      <c r="Q53" s="29"/>
      <c r="R53" s="240"/>
      <c r="S53" s="240"/>
      <c r="T53" s="240"/>
      <c r="U53" s="240"/>
      <c r="V53" s="29"/>
      <c r="W53" s="240"/>
      <c r="X53" s="240"/>
      <c r="Y53" s="240"/>
      <c r="Z53" s="240"/>
    </row>
    <row r="54" spans="1:26" ht="12.4" customHeight="1" x14ac:dyDescent="0.2">
      <c r="A54" s="1"/>
      <c r="B54" s="31" t="s">
        <v>78</v>
      </c>
      <c r="C54" s="197">
        <v>100000</v>
      </c>
      <c r="D54" s="197">
        <v>0</v>
      </c>
      <c r="E54" s="197">
        <v>22700000</v>
      </c>
      <c r="F54" s="197">
        <v>22700000</v>
      </c>
      <c r="G54" s="198"/>
      <c r="H54" s="197">
        <v>100000</v>
      </c>
      <c r="I54" s="197">
        <v>0</v>
      </c>
      <c r="J54" s="197">
        <v>24200000</v>
      </c>
      <c r="K54" s="197">
        <v>24300000</v>
      </c>
      <c r="L54" s="198"/>
      <c r="M54" s="197">
        <v>100000</v>
      </c>
      <c r="N54" s="197">
        <v>0</v>
      </c>
      <c r="O54" s="197">
        <v>23500000</v>
      </c>
      <c r="P54" s="197">
        <v>23500000</v>
      </c>
      <c r="Q54" s="198"/>
      <c r="R54" s="197">
        <v>100000</v>
      </c>
      <c r="S54" s="197">
        <v>0</v>
      </c>
      <c r="T54" s="197">
        <v>14300000</v>
      </c>
      <c r="U54" s="197">
        <v>14400000</v>
      </c>
      <c r="V54" s="198"/>
      <c r="W54" s="197">
        <v>300000</v>
      </c>
      <c r="X54" s="197">
        <v>0</v>
      </c>
      <c r="Y54" s="197">
        <v>84600000</v>
      </c>
      <c r="Z54" s="197">
        <v>84900000</v>
      </c>
    </row>
    <row r="55" spans="1:26" x14ac:dyDescent="0.2">
      <c r="A55" s="1"/>
      <c r="B55" s="31" t="s">
        <v>77</v>
      </c>
      <c r="C55" s="201">
        <v>2100000</v>
      </c>
      <c r="D55" s="201">
        <v>0</v>
      </c>
      <c r="E55" s="201">
        <v>23700000</v>
      </c>
      <c r="F55" s="201">
        <v>25700000</v>
      </c>
      <c r="G55" s="202"/>
      <c r="H55" s="201">
        <v>1300000</v>
      </c>
      <c r="I55" s="201">
        <v>0</v>
      </c>
      <c r="J55" s="201">
        <v>14900000</v>
      </c>
      <c r="K55" s="201">
        <v>16100000</v>
      </c>
      <c r="L55" s="202"/>
      <c r="M55" s="201">
        <v>2200000</v>
      </c>
      <c r="N55" s="201">
        <v>0</v>
      </c>
      <c r="O55" s="201">
        <v>11200000</v>
      </c>
      <c r="P55" s="201">
        <v>13400000</v>
      </c>
      <c r="Q55" s="202"/>
      <c r="R55" s="201">
        <v>300000</v>
      </c>
      <c r="S55" s="201">
        <v>0</v>
      </c>
      <c r="T55" s="201">
        <v>17300000</v>
      </c>
      <c r="U55" s="201">
        <v>17600000</v>
      </c>
      <c r="V55" s="202"/>
      <c r="W55" s="201">
        <v>5900000</v>
      </c>
      <c r="X55" s="201">
        <v>0</v>
      </c>
      <c r="Y55" s="201">
        <v>67000000</v>
      </c>
      <c r="Z55" s="201">
        <v>73000000</v>
      </c>
    </row>
    <row r="56" spans="1:26" ht="12.4" customHeight="1" x14ac:dyDescent="0.2">
      <c r="A56" s="119" t="s">
        <v>76</v>
      </c>
      <c r="B56" s="73"/>
      <c r="C56" s="205">
        <v>2200000</v>
      </c>
      <c r="D56" s="205">
        <v>0</v>
      </c>
      <c r="E56" s="205">
        <v>46300000</v>
      </c>
      <c r="F56" s="205">
        <v>48300000</v>
      </c>
      <c r="G56" s="206"/>
      <c r="H56" s="205">
        <v>1400000</v>
      </c>
      <c r="I56" s="205">
        <v>0</v>
      </c>
      <c r="J56" s="205">
        <v>39100000</v>
      </c>
      <c r="K56" s="205">
        <v>40500000</v>
      </c>
      <c r="L56" s="206"/>
      <c r="M56" s="205">
        <v>2300000</v>
      </c>
      <c r="N56" s="205">
        <v>0</v>
      </c>
      <c r="O56" s="205">
        <v>34700000</v>
      </c>
      <c r="P56" s="205">
        <v>36900000</v>
      </c>
      <c r="Q56" s="206"/>
      <c r="R56" s="205">
        <v>400000</v>
      </c>
      <c r="S56" s="205">
        <v>0</v>
      </c>
      <c r="T56" s="205">
        <v>31600000</v>
      </c>
      <c r="U56" s="205">
        <v>32000000</v>
      </c>
      <c r="V56" s="206"/>
      <c r="W56" s="205">
        <v>6200000</v>
      </c>
      <c r="X56" s="205">
        <v>0</v>
      </c>
      <c r="Y56" s="205">
        <v>151700000</v>
      </c>
      <c r="Z56" s="205">
        <v>157900000</v>
      </c>
    </row>
    <row r="57" spans="1:26" ht="12.4" customHeight="1" x14ac:dyDescent="0.2">
      <c r="A57" s="1"/>
      <c r="B57" s="1"/>
      <c r="C57" s="197"/>
      <c r="D57" s="197"/>
      <c r="E57" s="197"/>
      <c r="F57" s="197"/>
      <c r="G57" s="206"/>
      <c r="H57" s="197"/>
      <c r="I57" s="197"/>
      <c r="J57" s="197"/>
      <c r="K57" s="197"/>
      <c r="L57" s="206"/>
      <c r="M57" s="197"/>
      <c r="N57" s="197"/>
      <c r="O57" s="197"/>
      <c r="P57" s="197"/>
      <c r="Q57" s="206"/>
      <c r="R57" s="197"/>
      <c r="S57" s="197"/>
      <c r="T57" s="197"/>
      <c r="U57" s="197"/>
      <c r="V57" s="206"/>
      <c r="W57" s="197"/>
      <c r="X57" s="197"/>
      <c r="Y57" s="197"/>
      <c r="Z57" s="197"/>
    </row>
    <row r="58" spans="1:26" ht="12.4" customHeight="1" thickBot="1" x14ac:dyDescent="0.25">
      <c r="A58" s="216" t="s">
        <v>75</v>
      </c>
      <c r="B58" s="243"/>
      <c r="C58" s="218">
        <v>808800000</v>
      </c>
      <c r="D58" s="218">
        <v>482000000</v>
      </c>
      <c r="E58" s="218">
        <v>656600000</v>
      </c>
      <c r="F58" s="218">
        <v>1947300000</v>
      </c>
      <c r="G58" s="244"/>
      <c r="H58" s="218">
        <v>823800000</v>
      </c>
      <c r="I58" s="218">
        <v>593800000</v>
      </c>
      <c r="J58" s="218">
        <v>681900000</v>
      </c>
      <c r="K58" s="218">
        <v>2099600000</v>
      </c>
      <c r="L58" s="244"/>
      <c r="M58" s="218">
        <v>796700000</v>
      </c>
      <c r="N58" s="218">
        <v>568500000</v>
      </c>
      <c r="O58" s="218">
        <v>621400000</v>
      </c>
      <c r="P58" s="218">
        <v>1986500000</v>
      </c>
      <c r="Q58" s="244"/>
      <c r="R58" s="218">
        <v>785200000</v>
      </c>
      <c r="S58" s="218">
        <v>608700000</v>
      </c>
      <c r="T58" s="218">
        <v>694900000</v>
      </c>
      <c r="U58" s="218">
        <v>2088800000</v>
      </c>
      <c r="V58" s="244"/>
      <c r="W58" s="218">
        <v>3214400000</v>
      </c>
      <c r="X58" s="218">
        <v>2253000000</v>
      </c>
      <c r="Y58" s="218">
        <v>2654700000</v>
      </c>
      <c r="Z58" s="218">
        <v>8122200000</v>
      </c>
    </row>
    <row r="59" spans="1:26" ht="12.4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71"/>
    </row>
    <row r="60" spans="1:26" ht="12.4" customHeight="1" x14ac:dyDescent="0.2">
      <c r="A60" s="119" t="s">
        <v>145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4"/>
    </row>
    <row r="61" spans="1:26" ht="12.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5"/>
      <c r="U61" s="1"/>
      <c r="V61" s="1"/>
      <c r="W61" s="1"/>
      <c r="X61" s="1"/>
      <c r="Y61" s="1"/>
      <c r="Z61" s="75"/>
    </row>
    <row r="62" spans="1:26" ht="12.4" customHeight="1" x14ac:dyDescent="0.2">
      <c r="A62" s="181" t="s">
        <v>214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4"/>
    </row>
    <row r="63" spans="1:26" ht="12.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5"/>
      <c r="U63" s="1"/>
      <c r="V63" s="1"/>
      <c r="W63" s="1"/>
      <c r="X63" s="1"/>
      <c r="Y63" s="1"/>
      <c r="Z63" s="75"/>
    </row>
    <row r="64" spans="1:26" ht="12.4" customHeight="1" x14ac:dyDescent="0.2">
      <c r="A64" s="183" t="s">
        <v>32</v>
      </c>
      <c r="B64" s="7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5"/>
      <c r="U64" s="1"/>
      <c r="V64" s="1"/>
      <c r="W64" s="1"/>
      <c r="X64" s="1"/>
      <c r="Y64" s="1"/>
      <c r="Z64" s="75"/>
    </row>
    <row r="65" spans="1:26" ht="13.9" customHeight="1" x14ac:dyDescent="0.2">
      <c r="A65" s="245"/>
      <c r="B65" s="246"/>
      <c r="C65" s="3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5"/>
      <c r="U65" s="1"/>
      <c r="V65" s="1"/>
      <c r="W65" s="1"/>
      <c r="X65" s="1"/>
      <c r="Y65" s="1"/>
      <c r="Z65" s="75"/>
    </row>
    <row r="66" spans="1:26" ht="18.75" customHeight="1" x14ac:dyDescent="0.2">
      <c r="A66" s="183" t="s">
        <v>148</v>
      </c>
      <c r="B66" s="247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2"/>
      <c r="U66" s="1"/>
      <c r="V66" s="1"/>
      <c r="W66" s="1"/>
      <c r="X66" s="1"/>
      <c r="Y66" s="1"/>
      <c r="Z66" s="75"/>
    </row>
    <row r="67" spans="1:26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75"/>
    </row>
    <row r="68" spans="1:26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75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75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75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75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75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75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75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5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75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75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75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75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75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75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75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75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75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75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75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75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75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5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75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75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75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75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75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75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75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75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75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75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75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75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75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75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75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75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75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75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75"/>
    </row>
    <row r="109" spans="1:26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75"/>
    </row>
    <row r="110" spans="1:26" ht="18.75" customHeight="1" x14ac:dyDescent="0.2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2"/>
    </row>
  </sheetData>
  <mergeCells count="20">
    <mergeCell ref="A2:Z2"/>
    <mergeCell ref="A3:Z3"/>
    <mergeCell ref="A4:Z4"/>
    <mergeCell ref="A5:B5"/>
    <mergeCell ref="A6:B6"/>
    <mergeCell ref="A33:B33"/>
    <mergeCell ref="A43:B43"/>
    <mergeCell ref="A52:B52"/>
    <mergeCell ref="A56:B56"/>
    <mergeCell ref="A58:B58"/>
    <mergeCell ref="A7:B7"/>
    <mergeCell ref="A8:B8"/>
    <mergeCell ref="A10:B10"/>
    <mergeCell ref="A11:B11"/>
    <mergeCell ref="A19:B19"/>
    <mergeCell ref="A66:B66"/>
    <mergeCell ref="A60:Z60"/>
    <mergeCell ref="A62:Z62"/>
    <mergeCell ref="A64:B64"/>
    <mergeCell ref="A65:B65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workbookViewId="0"/>
  </sheetViews>
  <sheetFormatPr defaultColWidth="21.5" defaultRowHeight="12.75" x14ac:dyDescent="0.2"/>
  <cols>
    <col min="1" max="1" width="21.5" style="4"/>
    <col min="2" max="2" width="22.5" style="4" customWidth="1"/>
    <col min="3" max="4" width="10.5" style="4" customWidth="1"/>
    <col min="5" max="5" width="11.5" style="4" customWidth="1"/>
    <col min="6" max="6" width="11.1640625" style="4" customWidth="1"/>
    <col min="7" max="7" width="2.83203125" style="4" customWidth="1"/>
    <col min="8" max="9" width="10.5" style="4" customWidth="1"/>
    <col min="10" max="10" width="11.5" style="4" customWidth="1"/>
    <col min="11" max="11" width="11.1640625" style="4" customWidth="1"/>
    <col min="12" max="12" width="2.83203125" style="4" customWidth="1"/>
    <col min="13" max="14" width="10.5" style="4" customWidth="1"/>
    <col min="15" max="15" width="11.5" style="4" customWidth="1"/>
    <col min="16" max="16" width="11.1640625" style="4" customWidth="1"/>
    <col min="17" max="17" width="2.83203125" style="4" customWidth="1"/>
    <col min="18" max="19" width="10.5" style="4" customWidth="1"/>
    <col min="20" max="20" width="11.5" style="4" customWidth="1"/>
    <col min="21" max="21" width="11.1640625" style="4" customWidth="1"/>
    <col min="22" max="22" width="2.83203125" style="4" customWidth="1"/>
    <col min="23" max="24" width="10.5" style="4" customWidth="1"/>
    <col min="25" max="25" width="11.5" style="4" customWidth="1"/>
    <col min="26" max="26" width="11.1640625" style="4" customWidth="1"/>
    <col min="27" max="16384" width="21.5" style="4"/>
  </cols>
  <sheetData>
    <row r="1" spans="1:26" ht="12.4" customHeight="1" x14ac:dyDescent="0.25">
      <c r="A1" s="1"/>
      <c r="B1" s="1"/>
      <c r="C1" s="1"/>
      <c r="D1" s="1"/>
      <c r="E1" s="1"/>
      <c r="F1" s="1"/>
      <c r="G1" s="1"/>
      <c r="H1" s="1"/>
      <c r="I1" s="1"/>
      <c r="J1" s="186"/>
      <c r="K1" s="186"/>
      <c r="L1" s="186"/>
      <c r="M1" s="186"/>
      <c r="N1" s="186"/>
      <c r="O1" s="186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ht="18.75" customHeight="1" x14ac:dyDescent="0.25">
      <c r="A2" s="5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/>
    </row>
    <row r="3" spans="1:26" ht="18.75" customHeight="1" x14ac:dyDescent="0.25">
      <c r="A3" s="5" t="s">
        <v>154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</row>
    <row r="4" spans="1:26" ht="18.75" customHeight="1" x14ac:dyDescent="0.25">
      <c r="A4" s="5" t="s">
        <v>158</v>
      </c>
      <c r="B4" s="73"/>
      <c r="C4" s="73"/>
      <c r="D4" s="73"/>
      <c r="E4" s="73"/>
      <c r="F4" s="73"/>
      <c r="G4" s="73"/>
      <c r="H4" s="73"/>
      <c r="I4" s="73"/>
      <c r="J4" s="73"/>
      <c r="K4" s="187" t="s">
        <v>47</v>
      </c>
      <c r="L4" s="188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4"/>
    </row>
    <row r="5" spans="1:26" ht="12.4" customHeight="1" x14ac:dyDescent="0.2">
      <c r="A5" s="189" t="s">
        <v>3</v>
      </c>
      <c r="B5" s="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5"/>
    </row>
    <row r="6" spans="1:26" ht="12.4" customHeight="1" x14ac:dyDescent="0.2">
      <c r="A6" s="190" t="s">
        <v>4</v>
      </c>
      <c r="B6" s="8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75"/>
    </row>
    <row r="7" spans="1:26" ht="12.4" customHeight="1" x14ac:dyDescent="0.2">
      <c r="A7" s="190" t="s">
        <v>5</v>
      </c>
      <c r="B7" s="7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75"/>
    </row>
    <row r="8" spans="1:26" ht="12.4" customHeight="1" x14ac:dyDescent="0.2">
      <c r="A8" s="190" t="s">
        <v>6</v>
      </c>
      <c r="B8" s="19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75"/>
    </row>
    <row r="9" spans="1:26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5"/>
    </row>
    <row r="10" spans="1:26" ht="12.4" customHeight="1" x14ac:dyDescent="0.2">
      <c r="A10" s="192" t="s">
        <v>157</v>
      </c>
      <c r="B10" s="7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5"/>
    </row>
    <row r="11" spans="1:26" ht="12.4" customHeight="1" x14ac:dyDescent="0.2">
      <c r="A11" s="193" t="s">
        <v>116</v>
      </c>
      <c r="B11" s="73"/>
      <c r="C11" s="194" t="s">
        <v>8</v>
      </c>
      <c r="D11" s="194" t="s">
        <v>8</v>
      </c>
      <c r="E11" s="194" t="s">
        <v>8</v>
      </c>
      <c r="F11" s="194" t="s">
        <v>8</v>
      </c>
      <c r="G11" s="113"/>
      <c r="H11" s="194" t="s">
        <v>10</v>
      </c>
      <c r="I11" s="194" t="s">
        <v>10</v>
      </c>
      <c r="J11" s="194" t="s">
        <v>10</v>
      </c>
      <c r="K11" s="194" t="s">
        <v>10</v>
      </c>
      <c r="L11" s="113"/>
      <c r="M11" s="194" t="s">
        <v>11</v>
      </c>
      <c r="N11" s="194" t="s">
        <v>11</v>
      </c>
      <c r="O11" s="194" t="s">
        <v>11</v>
      </c>
      <c r="P11" s="194" t="s">
        <v>11</v>
      </c>
      <c r="Q11" s="113"/>
      <c r="R11" s="194" t="s">
        <v>12</v>
      </c>
      <c r="S11" s="194" t="s">
        <v>12</v>
      </c>
      <c r="T11" s="194" t="s">
        <v>12</v>
      </c>
      <c r="U11" s="194" t="s">
        <v>12</v>
      </c>
      <c r="V11" s="113"/>
      <c r="W11" s="113">
        <v>2015</v>
      </c>
      <c r="X11" s="113">
        <v>2015</v>
      </c>
      <c r="Y11" s="113">
        <v>2015</v>
      </c>
      <c r="Z11" s="115">
        <v>2015</v>
      </c>
    </row>
    <row r="12" spans="1:26" ht="12.4" customHeight="1" x14ac:dyDescent="0.2">
      <c r="A12" s="1"/>
      <c r="B12" s="1"/>
      <c r="C12" s="195" t="s">
        <v>215</v>
      </c>
      <c r="D12" s="142" t="s">
        <v>152</v>
      </c>
      <c r="E12" s="195" t="s">
        <v>213</v>
      </c>
      <c r="F12" s="142" t="s">
        <v>151</v>
      </c>
      <c r="G12" s="196"/>
      <c r="H12" s="195" t="s">
        <v>215</v>
      </c>
      <c r="I12" s="142" t="s">
        <v>152</v>
      </c>
      <c r="J12" s="195" t="s">
        <v>213</v>
      </c>
      <c r="K12" s="142" t="s">
        <v>151</v>
      </c>
      <c r="L12" s="196"/>
      <c r="M12" s="195" t="s">
        <v>215</v>
      </c>
      <c r="N12" s="142" t="s">
        <v>152</v>
      </c>
      <c r="O12" s="195" t="s">
        <v>213</v>
      </c>
      <c r="P12" s="142" t="s">
        <v>151</v>
      </c>
      <c r="Q12" s="196"/>
      <c r="R12" s="195" t="s">
        <v>215</v>
      </c>
      <c r="S12" s="142" t="s">
        <v>152</v>
      </c>
      <c r="T12" s="195" t="s">
        <v>213</v>
      </c>
      <c r="U12" s="142" t="s">
        <v>151</v>
      </c>
      <c r="V12" s="196"/>
      <c r="W12" s="195" t="s">
        <v>215</v>
      </c>
      <c r="X12" s="142" t="s">
        <v>152</v>
      </c>
      <c r="Y12" s="195" t="s">
        <v>213</v>
      </c>
      <c r="Z12" s="144" t="s">
        <v>151</v>
      </c>
    </row>
    <row r="13" spans="1:26" ht="12.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75"/>
    </row>
    <row r="14" spans="1:26" ht="12.4" customHeight="1" x14ac:dyDescent="0.2">
      <c r="A14" s="1"/>
      <c r="B14" s="31" t="s">
        <v>89</v>
      </c>
      <c r="C14" s="197">
        <v>44200000</v>
      </c>
      <c r="D14" s="197">
        <v>94000000</v>
      </c>
      <c r="E14" s="197">
        <v>54800000</v>
      </c>
      <c r="F14" s="197">
        <v>192900000</v>
      </c>
      <c r="G14" s="197"/>
      <c r="H14" s="197">
        <v>42400000</v>
      </c>
      <c r="I14" s="197">
        <v>106400000</v>
      </c>
      <c r="J14" s="197">
        <v>47300000</v>
      </c>
      <c r="K14" s="197">
        <v>196100000</v>
      </c>
      <c r="L14" s="198"/>
      <c r="M14" s="199">
        <v>41100000</v>
      </c>
      <c r="N14" s="199">
        <v>101600000</v>
      </c>
      <c r="O14" s="199">
        <v>48300000</v>
      </c>
      <c r="P14" s="199">
        <v>191000000</v>
      </c>
      <c r="Q14" s="198"/>
      <c r="R14" s="200">
        <v>44600000</v>
      </c>
      <c r="S14" s="200">
        <v>114000000</v>
      </c>
      <c r="T14" s="200">
        <v>44800000</v>
      </c>
      <c r="U14" s="200">
        <v>203400000</v>
      </c>
      <c r="V14" s="198"/>
      <c r="W14" s="197">
        <v>172400000</v>
      </c>
      <c r="X14" s="197">
        <v>415900000</v>
      </c>
      <c r="Y14" s="197">
        <v>195200000</v>
      </c>
      <c r="Z14" s="197">
        <v>783600000</v>
      </c>
    </row>
    <row r="15" spans="1:26" ht="12.4" customHeight="1" x14ac:dyDescent="0.2">
      <c r="A15" s="1"/>
      <c r="B15" s="31" t="s">
        <v>92</v>
      </c>
      <c r="C15" s="197">
        <v>126700000</v>
      </c>
      <c r="D15" s="197">
        <v>36000000</v>
      </c>
      <c r="E15" s="197">
        <v>69900000</v>
      </c>
      <c r="F15" s="197">
        <v>232600000</v>
      </c>
      <c r="G15" s="197"/>
      <c r="H15" s="197">
        <v>106600000</v>
      </c>
      <c r="I15" s="197">
        <v>55000000</v>
      </c>
      <c r="J15" s="197">
        <v>72100000</v>
      </c>
      <c r="K15" s="197">
        <v>233600000</v>
      </c>
      <c r="L15" s="198"/>
      <c r="M15" s="199">
        <v>87000000</v>
      </c>
      <c r="N15" s="199">
        <v>58400000</v>
      </c>
      <c r="O15" s="199">
        <v>72800000</v>
      </c>
      <c r="P15" s="199">
        <v>218300000</v>
      </c>
      <c r="Q15" s="198"/>
      <c r="R15" s="200">
        <v>61500000</v>
      </c>
      <c r="S15" s="200">
        <v>68300000</v>
      </c>
      <c r="T15" s="200">
        <v>68700000</v>
      </c>
      <c r="U15" s="200">
        <v>198500000</v>
      </c>
      <c r="V15" s="198"/>
      <c r="W15" s="197">
        <v>381700000</v>
      </c>
      <c r="X15" s="197">
        <v>217800000</v>
      </c>
      <c r="Y15" s="197">
        <v>283500000</v>
      </c>
      <c r="Z15" s="197">
        <v>883000000</v>
      </c>
    </row>
    <row r="16" spans="1:26" ht="12.4" customHeight="1" x14ac:dyDescent="0.2">
      <c r="A16" s="1"/>
      <c r="B16" s="31" t="s">
        <v>90</v>
      </c>
      <c r="C16" s="197">
        <v>22000000</v>
      </c>
      <c r="D16" s="197">
        <v>26300000</v>
      </c>
      <c r="E16" s="197">
        <v>16800000</v>
      </c>
      <c r="F16" s="197">
        <v>65200000</v>
      </c>
      <c r="G16" s="197"/>
      <c r="H16" s="197">
        <v>21600000</v>
      </c>
      <c r="I16" s="197">
        <v>31500000</v>
      </c>
      <c r="J16" s="197">
        <v>17700000</v>
      </c>
      <c r="K16" s="197">
        <v>70700000</v>
      </c>
      <c r="L16" s="198"/>
      <c r="M16" s="199">
        <v>21900000</v>
      </c>
      <c r="N16" s="199">
        <v>31600000</v>
      </c>
      <c r="O16" s="199">
        <v>14500000</v>
      </c>
      <c r="P16" s="199">
        <v>68100000</v>
      </c>
      <c r="Q16" s="198"/>
      <c r="R16" s="200">
        <v>23200000</v>
      </c>
      <c r="S16" s="200">
        <v>37300000</v>
      </c>
      <c r="T16" s="200">
        <v>17400000</v>
      </c>
      <c r="U16" s="200">
        <v>77900000</v>
      </c>
      <c r="V16" s="198"/>
      <c r="W16" s="197">
        <v>88700000</v>
      </c>
      <c r="X16" s="197">
        <v>126700000</v>
      </c>
      <c r="Y16" s="197">
        <v>66400000</v>
      </c>
      <c r="Z16" s="197">
        <v>281900000</v>
      </c>
    </row>
    <row r="17" spans="1:26" ht="12.4" customHeight="1" x14ac:dyDescent="0.2">
      <c r="A17" s="1"/>
      <c r="B17" s="31" t="s">
        <v>120</v>
      </c>
      <c r="C17" s="197">
        <v>4600000</v>
      </c>
      <c r="D17" s="197">
        <v>0</v>
      </c>
      <c r="E17" s="197">
        <v>18300000</v>
      </c>
      <c r="F17" s="197">
        <v>22800000</v>
      </c>
      <c r="G17" s="197"/>
      <c r="H17" s="197">
        <v>4700000</v>
      </c>
      <c r="I17" s="197">
        <v>0</v>
      </c>
      <c r="J17" s="197">
        <v>17600000</v>
      </c>
      <c r="K17" s="197">
        <v>22300000</v>
      </c>
      <c r="L17" s="198"/>
      <c r="M17" s="199">
        <v>4600000</v>
      </c>
      <c r="N17" s="197">
        <v>0</v>
      </c>
      <c r="O17" s="199">
        <v>15600000</v>
      </c>
      <c r="P17" s="199">
        <v>20300000</v>
      </c>
      <c r="Q17" s="198"/>
      <c r="R17" s="200">
        <v>5200000</v>
      </c>
      <c r="S17" s="200">
        <v>0</v>
      </c>
      <c r="T17" s="200">
        <v>15000000</v>
      </c>
      <c r="U17" s="200">
        <v>20300000</v>
      </c>
      <c r="V17" s="198"/>
      <c r="W17" s="197">
        <v>19100000</v>
      </c>
      <c r="X17" s="197">
        <v>0</v>
      </c>
      <c r="Y17" s="197">
        <v>66600000</v>
      </c>
      <c r="Z17" s="197">
        <v>85700000</v>
      </c>
    </row>
    <row r="18" spans="1:26" ht="12.4" customHeight="1" x14ac:dyDescent="0.2">
      <c r="A18" s="1"/>
      <c r="B18" s="31" t="s">
        <v>121</v>
      </c>
      <c r="C18" s="197">
        <v>200000</v>
      </c>
      <c r="D18" s="197">
        <v>0</v>
      </c>
      <c r="E18" s="197">
        <v>0</v>
      </c>
      <c r="F18" s="197">
        <v>200000</v>
      </c>
      <c r="G18" s="197"/>
      <c r="H18" s="197">
        <v>200000</v>
      </c>
      <c r="I18" s="197">
        <v>0</v>
      </c>
      <c r="J18" s="197">
        <v>0</v>
      </c>
      <c r="K18" s="197">
        <v>300000</v>
      </c>
      <c r="L18" s="198"/>
      <c r="M18" s="199">
        <v>200000</v>
      </c>
      <c r="N18" s="197">
        <v>0</v>
      </c>
      <c r="O18" s="197">
        <v>0</v>
      </c>
      <c r="P18" s="199">
        <v>200000</v>
      </c>
      <c r="Q18" s="198"/>
      <c r="R18" s="197">
        <v>300000</v>
      </c>
      <c r="S18" s="197">
        <v>0</v>
      </c>
      <c r="T18" s="197">
        <v>0</v>
      </c>
      <c r="U18" s="197">
        <v>400000</v>
      </c>
      <c r="V18" s="198"/>
      <c r="W18" s="197">
        <v>1000000</v>
      </c>
      <c r="X18" s="197">
        <v>0</v>
      </c>
      <c r="Y18" s="197">
        <v>0</v>
      </c>
      <c r="Z18" s="197">
        <v>1000000</v>
      </c>
    </row>
    <row r="19" spans="1:26" ht="12.4" customHeight="1" x14ac:dyDescent="0.2">
      <c r="A19" s="1"/>
      <c r="B19" s="31" t="s">
        <v>88</v>
      </c>
      <c r="C19" s="201">
        <v>4500000</v>
      </c>
      <c r="D19" s="201">
        <v>0</v>
      </c>
      <c r="E19" s="201">
        <v>1400000</v>
      </c>
      <c r="F19" s="201">
        <v>5900000</v>
      </c>
      <c r="G19" s="201"/>
      <c r="H19" s="201">
        <v>3100000</v>
      </c>
      <c r="I19" s="201">
        <v>0</v>
      </c>
      <c r="J19" s="201">
        <v>1000000</v>
      </c>
      <c r="K19" s="201">
        <v>4100000</v>
      </c>
      <c r="L19" s="202"/>
      <c r="M19" s="203">
        <v>3200000</v>
      </c>
      <c r="N19" s="201">
        <v>0</v>
      </c>
      <c r="O19" s="203">
        <v>900000</v>
      </c>
      <c r="P19" s="203">
        <v>4000000</v>
      </c>
      <c r="Q19" s="202"/>
      <c r="R19" s="204">
        <v>2400000</v>
      </c>
      <c r="S19" s="204">
        <v>0</v>
      </c>
      <c r="T19" s="204">
        <v>1200000</v>
      </c>
      <c r="U19" s="204">
        <v>3600000</v>
      </c>
      <c r="V19" s="202"/>
      <c r="W19" s="201">
        <v>13200000</v>
      </c>
      <c r="X19" s="201">
        <v>0</v>
      </c>
      <c r="Y19" s="201">
        <v>4500000</v>
      </c>
      <c r="Z19" s="201">
        <v>17600000</v>
      </c>
    </row>
    <row r="20" spans="1:26" ht="12.4" customHeight="1" x14ac:dyDescent="0.2">
      <c r="A20" s="119" t="s">
        <v>87</v>
      </c>
      <c r="B20" s="73"/>
      <c r="C20" s="205">
        <v>202100000</v>
      </c>
      <c r="D20" s="205">
        <v>156300000</v>
      </c>
      <c r="E20" s="205">
        <v>161200000</v>
      </c>
      <c r="F20" s="205">
        <v>519700000</v>
      </c>
      <c r="G20" s="205"/>
      <c r="H20" s="205">
        <v>178700000</v>
      </c>
      <c r="I20" s="205">
        <v>192900000</v>
      </c>
      <c r="J20" s="205">
        <v>155700000</v>
      </c>
      <c r="K20" s="205">
        <v>527200000</v>
      </c>
      <c r="L20" s="206"/>
      <c r="M20" s="207">
        <v>158000000</v>
      </c>
      <c r="N20" s="207">
        <v>191700000</v>
      </c>
      <c r="O20" s="207">
        <v>152100000</v>
      </c>
      <c r="P20" s="207">
        <v>501900000</v>
      </c>
      <c r="Q20" s="206"/>
      <c r="R20" s="208">
        <v>137400000</v>
      </c>
      <c r="S20" s="208">
        <v>219500000</v>
      </c>
      <c r="T20" s="208">
        <v>147200000</v>
      </c>
      <c r="U20" s="208">
        <v>504100000</v>
      </c>
      <c r="V20" s="206"/>
      <c r="W20" s="205">
        <v>676100000</v>
      </c>
      <c r="X20" s="205">
        <v>760400000</v>
      </c>
      <c r="Y20" s="205">
        <v>616200000</v>
      </c>
      <c r="Z20" s="205">
        <v>2052800000</v>
      </c>
    </row>
    <row r="21" spans="1:26" ht="12.4" customHeight="1" x14ac:dyDescent="0.2">
      <c r="A21" s="1"/>
      <c r="B21" s="1"/>
      <c r="C21" s="1"/>
      <c r="D21" s="1"/>
      <c r="E21" s="1"/>
      <c r="F21" s="1"/>
      <c r="G21" s="75"/>
      <c r="H21" s="1"/>
      <c r="I21" s="1"/>
      <c r="J21" s="1"/>
      <c r="K21" s="75"/>
      <c r="L21" s="1"/>
      <c r="M21" s="209"/>
      <c r="N21" s="209"/>
      <c r="O21" s="209"/>
      <c r="P21" s="209"/>
      <c r="Q21" s="1"/>
      <c r="R21" s="210"/>
      <c r="S21" s="210"/>
      <c r="T21" s="210"/>
      <c r="U21" s="210"/>
      <c r="V21" s="1"/>
      <c r="W21" s="1"/>
      <c r="X21" s="1"/>
      <c r="Y21" s="1"/>
      <c r="Z21" s="75"/>
    </row>
    <row r="22" spans="1:26" ht="12.4" customHeight="1" x14ac:dyDescent="0.2">
      <c r="A22" s="1"/>
      <c r="B22" s="31" t="s">
        <v>102</v>
      </c>
      <c r="C22" s="197">
        <v>121300000</v>
      </c>
      <c r="D22" s="197">
        <v>23600000</v>
      </c>
      <c r="E22" s="197">
        <v>118500000</v>
      </c>
      <c r="F22" s="197">
        <v>263400000</v>
      </c>
      <c r="G22" s="197"/>
      <c r="H22" s="197">
        <v>116200000</v>
      </c>
      <c r="I22" s="197">
        <v>26000000</v>
      </c>
      <c r="J22" s="197">
        <v>112400000</v>
      </c>
      <c r="K22" s="197">
        <v>254600000</v>
      </c>
      <c r="L22" s="198"/>
      <c r="M22" s="199">
        <v>118700000</v>
      </c>
      <c r="N22" s="199">
        <v>23800000</v>
      </c>
      <c r="O22" s="199">
        <v>121600000</v>
      </c>
      <c r="P22" s="199">
        <v>264100000</v>
      </c>
      <c r="Q22" s="198"/>
      <c r="R22" s="200">
        <v>122800000</v>
      </c>
      <c r="S22" s="200">
        <v>26900000</v>
      </c>
      <c r="T22" s="200">
        <v>138000000</v>
      </c>
      <c r="U22" s="200">
        <v>287700000</v>
      </c>
      <c r="V22" s="198"/>
      <c r="W22" s="197">
        <v>479000000</v>
      </c>
      <c r="X22" s="197">
        <v>100200000</v>
      </c>
      <c r="Y22" s="197">
        <v>490500000</v>
      </c>
      <c r="Z22" s="197">
        <v>1069600000</v>
      </c>
    </row>
    <row r="23" spans="1:26" ht="12.4" customHeight="1" x14ac:dyDescent="0.2">
      <c r="A23" s="1"/>
      <c r="B23" s="31" t="s">
        <v>100</v>
      </c>
      <c r="C23" s="197">
        <v>42700000</v>
      </c>
      <c r="D23" s="197">
        <v>3500000</v>
      </c>
      <c r="E23" s="197">
        <v>90000000</v>
      </c>
      <c r="F23" s="197">
        <v>136200000</v>
      </c>
      <c r="G23" s="197"/>
      <c r="H23" s="197">
        <v>41100000</v>
      </c>
      <c r="I23" s="197">
        <v>3800000</v>
      </c>
      <c r="J23" s="197">
        <v>83400000</v>
      </c>
      <c r="K23" s="197">
        <v>128300000</v>
      </c>
      <c r="L23" s="198"/>
      <c r="M23" s="199">
        <v>43100000</v>
      </c>
      <c r="N23" s="199">
        <v>3500000</v>
      </c>
      <c r="O23" s="199">
        <v>84600000</v>
      </c>
      <c r="P23" s="199">
        <v>131200000</v>
      </c>
      <c r="Q23" s="198"/>
      <c r="R23" s="200">
        <v>43800000</v>
      </c>
      <c r="S23" s="200">
        <v>3800000</v>
      </c>
      <c r="T23" s="200">
        <v>99700000</v>
      </c>
      <c r="U23" s="200">
        <v>147400000</v>
      </c>
      <c r="V23" s="198"/>
      <c r="W23" s="197">
        <v>170700000</v>
      </c>
      <c r="X23" s="197">
        <v>14600000</v>
      </c>
      <c r="Y23" s="197">
        <v>357600000</v>
      </c>
      <c r="Z23" s="197">
        <v>543000000</v>
      </c>
    </row>
    <row r="24" spans="1:26" ht="12.4" customHeight="1" x14ac:dyDescent="0.2">
      <c r="A24" s="1"/>
      <c r="B24" s="31" t="s">
        <v>105</v>
      </c>
      <c r="C24" s="197">
        <v>1600000</v>
      </c>
      <c r="D24" s="197">
        <v>30700000</v>
      </c>
      <c r="E24" s="197">
        <v>10400000</v>
      </c>
      <c r="F24" s="197">
        <v>42600000</v>
      </c>
      <c r="G24" s="197"/>
      <c r="H24" s="197">
        <v>1100000</v>
      </c>
      <c r="I24" s="197">
        <v>33400000</v>
      </c>
      <c r="J24" s="197">
        <v>11600000</v>
      </c>
      <c r="K24" s="197">
        <v>46000000</v>
      </c>
      <c r="L24" s="198"/>
      <c r="M24" s="199">
        <v>1500000</v>
      </c>
      <c r="N24" s="199">
        <v>32000000</v>
      </c>
      <c r="O24" s="199">
        <v>9000000</v>
      </c>
      <c r="P24" s="199">
        <v>42500000</v>
      </c>
      <c r="Q24" s="198"/>
      <c r="R24" s="200">
        <v>1400000</v>
      </c>
      <c r="S24" s="200">
        <v>35200000</v>
      </c>
      <c r="T24" s="200">
        <v>7800000</v>
      </c>
      <c r="U24" s="200">
        <v>44400000</v>
      </c>
      <c r="V24" s="198"/>
      <c r="W24" s="197">
        <v>5500000</v>
      </c>
      <c r="X24" s="197">
        <v>131200000</v>
      </c>
      <c r="Y24" s="197">
        <v>38800000</v>
      </c>
      <c r="Z24" s="197">
        <v>175600000</v>
      </c>
    </row>
    <row r="25" spans="1:26" ht="12.4" customHeight="1" x14ac:dyDescent="0.2">
      <c r="A25" s="1"/>
      <c r="B25" s="31" t="s">
        <v>104</v>
      </c>
      <c r="C25" s="197">
        <v>54900000</v>
      </c>
      <c r="D25" s="197">
        <v>84000000</v>
      </c>
      <c r="E25" s="197">
        <v>32200000</v>
      </c>
      <c r="F25" s="197">
        <v>171000000</v>
      </c>
      <c r="G25" s="197"/>
      <c r="H25" s="197">
        <v>55600000</v>
      </c>
      <c r="I25" s="197">
        <v>93300000</v>
      </c>
      <c r="J25" s="197">
        <v>35000000</v>
      </c>
      <c r="K25" s="197">
        <v>183800000</v>
      </c>
      <c r="L25" s="198"/>
      <c r="M25" s="199">
        <v>55100000</v>
      </c>
      <c r="N25" s="199">
        <v>91800000</v>
      </c>
      <c r="O25" s="199">
        <v>41900000</v>
      </c>
      <c r="P25" s="199">
        <v>188800000</v>
      </c>
      <c r="Q25" s="198"/>
      <c r="R25" s="200">
        <v>53100000</v>
      </c>
      <c r="S25" s="200">
        <v>102400000</v>
      </c>
      <c r="T25" s="200">
        <v>36700000</v>
      </c>
      <c r="U25" s="200">
        <v>192100000</v>
      </c>
      <c r="V25" s="198"/>
      <c r="W25" s="197">
        <v>218600000</v>
      </c>
      <c r="X25" s="197">
        <v>371500000</v>
      </c>
      <c r="Y25" s="197">
        <v>145700000</v>
      </c>
      <c r="Z25" s="197">
        <v>735900000</v>
      </c>
    </row>
    <row r="26" spans="1:26" ht="12.4" customHeight="1" x14ac:dyDescent="0.2">
      <c r="A26" s="1"/>
      <c r="B26" s="31" t="s">
        <v>101</v>
      </c>
      <c r="C26" s="197">
        <v>22500000</v>
      </c>
      <c r="D26" s="197">
        <v>14100000</v>
      </c>
      <c r="E26" s="197">
        <v>6400000</v>
      </c>
      <c r="F26" s="197">
        <v>43000000</v>
      </c>
      <c r="G26" s="197"/>
      <c r="H26" s="197">
        <v>20900000</v>
      </c>
      <c r="I26" s="197">
        <v>15900000</v>
      </c>
      <c r="J26" s="197">
        <v>6900000</v>
      </c>
      <c r="K26" s="197">
        <v>43600000</v>
      </c>
      <c r="L26" s="198"/>
      <c r="M26" s="199">
        <v>19900000</v>
      </c>
      <c r="N26" s="199">
        <v>15600000</v>
      </c>
      <c r="O26" s="199">
        <v>7200000</v>
      </c>
      <c r="P26" s="199">
        <v>42700000</v>
      </c>
      <c r="Q26" s="198"/>
      <c r="R26" s="200">
        <v>22000000</v>
      </c>
      <c r="S26" s="200">
        <v>16700000</v>
      </c>
      <c r="T26" s="200">
        <v>6600000</v>
      </c>
      <c r="U26" s="200">
        <v>45400000</v>
      </c>
      <c r="V26" s="198"/>
      <c r="W26" s="197">
        <v>85300000</v>
      </c>
      <c r="X26" s="197">
        <v>62300000</v>
      </c>
      <c r="Y26" s="197">
        <v>27100000</v>
      </c>
      <c r="Z26" s="197">
        <v>174800000</v>
      </c>
    </row>
    <row r="27" spans="1:26" ht="12.4" customHeight="1" x14ac:dyDescent="0.2">
      <c r="A27" s="1"/>
      <c r="B27" s="31" t="s">
        <v>122</v>
      </c>
      <c r="C27" s="197">
        <v>5200000</v>
      </c>
      <c r="D27" s="197">
        <v>0</v>
      </c>
      <c r="E27" s="197">
        <v>2300000</v>
      </c>
      <c r="F27" s="197">
        <v>7600000</v>
      </c>
      <c r="G27" s="197"/>
      <c r="H27" s="197">
        <v>4800000</v>
      </c>
      <c r="I27" s="197">
        <v>0</v>
      </c>
      <c r="J27" s="197">
        <v>2100000</v>
      </c>
      <c r="K27" s="197">
        <v>6900000</v>
      </c>
      <c r="L27" s="198"/>
      <c r="M27" s="199">
        <v>5000000</v>
      </c>
      <c r="N27" s="197">
        <v>0</v>
      </c>
      <c r="O27" s="199">
        <v>1800000</v>
      </c>
      <c r="P27" s="199">
        <v>6700000</v>
      </c>
      <c r="Q27" s="198"/>
      <c r="R27" s="200">
        <v>4300000</v>
      </c>
      <c r="S27" s="200">
        <v>0</v>
      </c>
      <c r="T27" s="200">
        <v>2100000</v>
      </c>
      <c r="U27" s="200">
        <v>6300000</v>
      </c>
      <c r="V27" s="198"/>
      <c r="W27" s="197">
        <v>19200000</v>
      </c>
      <c r="X27" s="197">
        <v>0</v>
      </c>
      <c r="Y27" s="197">
        <v>8300000</v>
      </c>
      <c r="Z27" s="197">
        <v>27500000</v>
      </c>
    </row>
    <row r="28" spans="1:26" ht="12.4" customHeight="1" x14ac:dyDescent="0.2">
      <c r="A28" s="1"/>
      <c r="B28" s="31" t="s">
        <v>107</v>
      </c>
      <c r="C28" s="197">
        <v>200000</v>
      </c>
      <c r="D28" s="197">
        <v>0</v>
      </c>
      <c r="E28" s="197">
        <v>1600000</v>
      </c>
      <c r="F28" s="197">
        <v>1800000</v>
      </c>
      <c r="G28" s="197"/>
      <c r="H28" s="197">
        <v>200000</v>
      </c>
      <c r="I28" s="197">
        <v>0</v>
      </c>
      <c r="J28" s="197">
        <v>1700000</v>
      </c>
      <c r="K28" s="197">
        <v>2000000</v>
      </c>
      <c r="L28" s="198"/>
      <c r="M28" s="199">
        <v>200000</v>
      </c>
      <c r="N28" s="197">
        <v>0</v>
      </c>
      <c r="O28" s="199">
        <v>1600000</v>
      </c>
      <c r="P28" s="199">
        <v>1800000</v>
      </c>
      <c r="Q28" s="198"/>
      <c r="R28" s="200">
        <v>200000</v>
      </c>
      <c r="S28" s="200">
        <v>0</v>
      </c>
      <c r="T28" s="200">
        <v>1200000</v>
      </c>
      <c r="U28" s="200">
        <v>1400000</v>
      </c>
      <c r="V28" s="198"/>
      <c r="W28" s="197">
        <v>800000</v>
      </c>
      <c r="X28" s="197">
        <v>0</v>
      </c>
      <c r="Y28" s="197">
        <v>6100000</v>
      </c>
      <c r="Z28" s="197">
        <v>7000000</v>
      </c>
    </row>
    <row r="29" spans="1:26" ht="12.4" customHeight="1" x14ac:dyDescent="0.2">
      <c r="A29" s="1"/>
      <c r="B29" s="31" t="s">
        <v>103</v>
      </c>
      <c r="C29" s="197">
        <v>0</v>
      </c>
      <c r="D29" s="197">
        <v>0</v>
      </c>
      <c r="E29" s="197">
        <v>1600000</v>
      </c>
      <c r="F29" s="197">
        <v>1600000</v>
      </c>
      <c r="G29" s="197"/>
      <c r="H29" s="197">
        <v>0</v>
      </c>
      <c r="I29" s="197">
        <v>0</v>
      </c>
      <c r="J29" s="197">
        <v>1500000</v>
      </c>
      <c r="K29" s="197">
        <v>1400000</v>
      </c>
      <c r="L29" s="198"/>
      <c r="M29" s="199">
        <v>0</v>
      </c>
      <c r="N29" s="197">
        <v>0</v>
      </c>
      <c r="O29" s="197">
        <v>1800000</v>
      </c>
      <c r="P29" s="199">
        <v>1800000</v>
      </c>
      <c r="Q29" s="198"/>
      <c r="R29" s="197">
        <v>0</v>
      </c>
      <c r="S29" s="197">
        <v>0</v>
      </c>
      <c r="T29" s="197">
        <v>1500000</v>
      </c>
      <c r="U29" s="197">
        <v>1500000</v>
      </c>
      <c r="V29" s="198"/>
      <c r="W29" s="197">
        <v>0</v>
      </c>
      <c r="X29" s="197">
        <v>0</v>
      </c>
      <c r="Y29" s="197">
        <v>6300000</v>
      </c>
      <c r="Z29" s="197">
        <v>6300000</v>
      </c>
    </row>
    <row r="30" spans="1:26" ht="12.4" customHeight="1" x14ac:dyDescent="0.2">
      <c r="A30" s="1"/>
      <c r="B30" s="31" t="s">
        <v>149</v>
      </c>
      <c r="C30" s="197">
        <v>14100000</v>
      </c>
      <c r="D30" s="197">
        <v>15900000</v>
      </c>
      <c r="E30" s="197">
        <v>20300000</v>
      </c>
      <c r="F30" s="197">
        <v>50400000</v>
      </c>
      <c r="G30" s="197"/>
      <c r="H30" s="197">
        <v>10500000</v>
      </c>
      <c r="I30" s="197">
        <v>18000000</v>
      </c>
      <c r="J30" s="197">
        <v>17600000</v>
      </c>
      <c r="K30" s="197">
        <v>46100000</v>
      </c>
      <c r="L30" s="198"/>
      <c r="M30" s="197">
        <v>16100000</v>
      </c>
      <c r="N30" s="199">
        <v>19900000</v>
      </c>
      <c r="O30" s="199">
        <v>18300000</v>
      </c>
      <c r="P30" s="199">
        <v>54300000</v>
      </c>
      <c r="Q30" s="198"/>
      <c r="R30" s="200">
        <v>16200000</v>
      </c>
      <c r="S30" s="200">
        <v>24900000</v>
      </c>
      <c r="T30" s="200">
        <v>22300000</v>
      </c>
      <c r="U30" s="200">
        <v>63400000</v>
      </c>
      <c r="V30" s="198"/>
      <c r="W30" s="197">
        <v>56900000</v>
      </c>
      <c r="X30" s="197">
        <v>78700000</v>
      </c>
      <c r="Y30" s="197">
        <v>78600000</v>
      </c>
      <c r="Z30" s="197">
        <v>214200000</v>
      </c>
    </row>
    <row r="31" spans="1:26" ht="12.4" customHeight="1" x14ac:dyDescent="0.2">
      <c r="A31" s="1"/>
      <c r="B31" s="31" t="s">
        <v>150</v>
      </c>
      <c r="C31" s="197">
        <v>1200000</v>
      </c>
      <c r="D31" s="197">
        <v>2100000</v>
      </c>
      <c r="E31" s="197">
        <v>700000</v>
      </c>
      <c r="F31" s="197">
        <v>4100000</v>
      </c>
      <c r="G31" s="201"/>
      <c r="H31" s="197">
        <v>500000</v>
      </c>
      <c r="I31" s="197">
        <v>0</v>
      </c>
      <c r="J31" s="197">
        <v>500000</v>
      </c>
      <c r="K31" s="197">
        <v>1200000</v>
      </c>
      <c r="L31" s="202"/>
      <c r="M31" s="197">
        <v>1000000</v>
      </c>
      <c r="N31" s="197">
        <v>0</v>
      </c>
      <c r="O31" s="197">
        <v>1400000</v>
      </c>
      <c r="P31" s="199">
        <v>2400000</v>
      </c>
      <c r="Q31" s="202"/>
      <c r="R31" s="197">
        <v>3300000</v>
      </c>
      <c r="S31" s="197">
        <v>0</v>
      </c>
      <c r="T31" s="197">
        <v>1700000</v>
      </c>
      <c r="U31" s="197">
        <v>5000000</v>
      </c>
      <c r="V31" s="202"/>
      <c r="W31" s="197">
        <v>6000000</v>
      </c>
      <c r="X31" s="197">
        <v>2200000</v>
      </c>
      <c r="Y31" s="197">
        <v>4200000</v>
      </c>
      <c r="Z31" s="197">
        <v>12400000</v>
      </c>
    </row>
    <row r="32" spans="1:26" ht="12.4" customHeight="1" x14ac:dyDescent="0.2">
      <c r="A32" s="1"/>
      <c r="B32" s="31" t="s">
        <v>97</v>
      </c>
      <c r="C32" s="197">
        <v>2100000</v>
      </c>
      <c r="D32" s="197">
        <v>0</v>
      </c>
      <c r="E32" s="197">
        <v>1400000</v>
      </c>
      <c r="F32" s="197">
        <v>3400000</v>
      </c>
      <c r="G32" s="197"/>
      <c r="H32" s="197">
        <v>5800000</v>
      </c>
      <c r="I32" s="197">
        <v>0</v>
      </c>
      <c r="J32" s="197">
        <v>1200000</v>
      </c>
      <c r="K32" s="197">
        <v>7000000</v>
      </c>
      <c r="L32" s="198"/>
      <c r="M32" s="211">
        <v>10300000</v>
      </c>
      <c r="N32" s="197">
        <v>200000</v>
      </c>
      <c r="O32" s="199">
        <v>0</v>
      </c>
      <c r="P32" s="199">
        <v>10500000</v>
      </c>
      <c r="Q32" s="198"/>
      <c r="R32" s="200">
        <v>15700000</v>
      </c>
      <c r="S32" s="200">
        <v>1300000</v>
      </c>
      <c r="T32" s="200">
        <v>3100000</v>
      </c>
      <c r="U32" s="200">
        <v>20100000</v>
      </c>
      <c r="V32" s="198"/>
      <c r="W32" s="197">
        <v>33900000</v>
      </c>
      <c r="X32" s="197">
        <v>1500000</v>
      </c>
      <c r="Y32" s="197">
        <v>5600000</v>
      </c>
      <c r="Z32" s="197">
        <v>41000000</v>
      </c>
    </row>
    <row r="33" spans="1:26" ht="12.4" customHeight="1" x14ac:dyDescent="0.2">
      <c r="A33" s="1"/>
      <c r="B33" s="31" t="s">
        <v>125</v>
      </c>
      <c r="C33" s="197">
        <v>0</v>
      </c>
      <c r="D33" s="197">
        <v>0</v>
      </c>
      <c r="E33" s="197">
        <v>0</v>
      </c>
      <c r="F33" s="197">
        <v>0</v>
      </c>
      <c r="G33" s="197"/>
      <c r="H33" s="197">
        <v>0</v>
      </c>
      <c r="I33" s="197">
        <v>0</v>
      </c>
      <c r="J33" s="197">
        <v>0</v>
      </c>
      <c r="K33" s="197">
        <v>0</v>
      </c>
      <c r="L33" s="198"/>
      <c r="M33" s="211">
        <v>2000000</v>
      </c>
      <c r="N33" s="197">
        <v>1800000</v>
      </c>
      <c r="O33" s="199">
        <v>0</v>
      </c>
      <c r="P33" s="199">
        <v>3800000</v>
      </c>
      <c r="Q33" s="198"/>
      <c r="R33" s="200">
        <v>3300000</v>
      </c>
      <c r="S33" s="200">
        <v>3700000</v>
      </c>
      <c r="T33" s="200">
        <v>300000</v>
      </c>
      <c r="U33" s="200">
        <v>7300000</v>
      </c>
      <c r="V33" s="198"/>
      <c r="W33" s="197">
        <v>5300000</v>
      </c>
      <c r="X33" s="197">
        <v>5500000</v>
      </c>
      <c r="Y33" s="197">
        <v>300000</v>
      </c>
      <c r="Z33" s="197">
        <v>11100000</v>
      </c>
    </row>
    <row r="34" spans="1:26" ht="12.4" customHeight="1" x14ac:dyDescent="0.2">
      <c r="A34" s="1"/>
      <c r="B34" s="31" t="s">
        <v>96</v>
      </c>
      <c r="C34" s="201">
        <v>900000</v>
      </c>
      <c r="D34" s="201">
        <v>0</v>
      </c>
      <c r="E34" s="201">
        <v>900000</v>
      </c>
      <c r="F34" s="201">
        <v>1900000</v>
      </c>
      <c r="G34" s="201"/>
      <c r="H34" s="201">
        <v>900000</v>
      </c>
      <c r="I34" s="201">
        <v>0</v>
      </c>
      <c r="J34" s="201">
        <v>900000</v>
      </c>
      <c r="K34" s="201">
        <v>2000000</v>
      </c>
      <c r="L34" s="202"/>
      <c r="M34" s="212">
        <v>1500000</v>
      </c>
      <c r="N34" s="201">
        <v>100000</v>
      </c>
      <c r="O34" s="203">
        <v>1300000</v>
      </c>
      <c r="P34" s="203">
        <v>2800000</v>
      </c>
      <c r="Q34" s="202"/>
      <c r="R34" s="204">
        <v>1400000</v>
      </c>
      <c r="S34" s="204">
        <v>100000</v>
      </c>
      <c r="T34" s="204">
        <v>800000</v>
      </c>
      <c r="U34" s="204">
        <v>2300000</v>
      </c>
      <c r="V34" s="202"/>
      <c r="W34" s="201">
        <v>4700000</v>
      </c>
      <c r="X34" s="201">
        <v>300000</v>
      </c>
      <c r="Y34" s="201">
        <v>3900000</v>
      </c>
      <c r="Z34" s="201">
        <v>8800000</v>
      </c>
    </row>
    <row r="35" spans="1:26" ht="12.4" customHeight="1" x14ac:dyDescent="0.2">
      <c r="A35" s="119" t="s">
        <v>95</v>
      </c>
      <c r="B35" s="73"/>
      <c r="C35" s="205">
        <v>266600000</v>
      </c>
      <c r="D35" s="205">
        <v>174000000</v>
      </c>
      <c r="E35" s="205">
        <v>286200000</v>
      </c>
      <c r="F35" s="205">
        <v>726800000</v>
      </c>
      <c r="G35" s="205"/>
      <c r="H35" s="205">
        <v>257800000</v>
      </c>
      <c r="I35" s="205">
        <v>190400000</v>
      </c>
      <c r="J35" s="205">
        <v>274700000</v>
      </c>
      <c r="K35" s="205">
        <v>722900000</v>
      </c>
      <c r="L35" s="206"/>
      <c r="M35" s="207">
        <v>274400000</v>
      </c>
      <c r="N35" s="207">
        <v>188700000</v>
      </c>
      <c r="O35" s="207">
        <v>290500000</v>
      </c>
      <c r="P35" s="207">
        <v>753600000</v>
      </c>
      <c r="Q35" s="206"/>
      <c r="R35" s="208">
        <v>287300000</v>
      </c>
      <c r="S35" s="208">
        <v>215100000</v>
      </c>
      <c r="T35" s="208">
        <v>321800000</v>
      </c>
      <c r="U35" s="208">
        <v>824200000</v>
      </c>
      <c r="V35" s="206"/>
      <c r="W35" s="205">
        <v>1086100000</v>
      </c>
      <c r="X35" s="205">
        <v>768100000</v>
      </c>
      <c r="Y35" s="205">
        <v>1173200000</v>
      </c>
      <c r="Z35" s="205">
        <v>3027400000</v>
      </c>
    </row>
    <row r="36" spans="1:26" ht="12.4" customHeight="1" x14ac:dyDescent="0.2">
      <c r="A36" s="1"/>
      <c r="B36" s="1"/>
      <c r="C36" s="1"/>
      <c r="D36" s="1"/>
      <c r="E36" s="1"/>
      <c r="F36" s="1"/>
      <c r="G36" s="75"/>
      <c r="H36" s="1"/>
      <c r="I36" s="1"/>
      <c r="J36" s="1"/>
      <c r="K36" s="1"/>
      <c r="L36" s="1"/>
      <c r="M36" s="209"/>
      <c r="N36" s="209"/>
      <c r="O36" s="209"/>
      <c r="P36" s="209"/>
      <c r="Q36" s="1"/>
      <c r="R36" s="210"/>
      <c r="S36" s="210"/>
      <c r="T36" s="210"/>
      <c r="U36" s="210"/>
      <c r="V36" s="1"/>
      <c r="W36" s="1"/>
      <c r="X36" s="1"/>
      <c r="Y36" s="1"/>
      <c r="Z36" s="75"/>
    </row>
    <row r="37" spans="1:26" ht="12.4" customHeight="1" x14ac:dyDescent="0.2">
      <c r="A37" s="1"/>
      <c r="B37" s="31" t="s">
        <v>86</v>
      </c>
      <c r="C37" s="197">
        <v>186600000</v>
      </c>
      <c r="D37" s="197">
        <v>56800000</v>
      </c>
      <c r="E37" s="197">
        <v>76900000</v>
      </c>
      <c r="F37" s="197">
        <v>320300000</v>
      </c>
      <c r="G37" s="197"/>
      <c r="H37" s="197">
        <v>188000000</v>
      </c>
      <c r="I37" s="197">
        <v>67100000</v>
      </c>
      <c r="J37" s="197">
        <v>79200000</v>
      </c>
      <c r="K37" s="197">
        <v>334300000</v>
      </c>
      <c r="L37" s="198"/>
      <c r="M37" s="199">
        <v>192800000</v>
      </c>
      <c r="N37" s="199">
        <v>66300000</v>
      </c>
      <c r="O37" s="199">
        <v>72700000</v>
      </c>
      <c r="P37" s="199">
        <v>331800000</v>
      </c>
      <c r="Q37" s="198"/>
      <c r="R37" s="200">
        <v>195200000</v>
      </c>
      <c r="S37" s="200">
        <v>74000000</v>
      </c>
      <c r="T37" s="200">
        <v>75100000</v>
      </c>
      <c r="U37" s="200">
        <v>344200000</v>
      </c>
      <c r="V37" s="198"/>
      <c r="W37" s="197">
        <v>762600000</v>
      </c>
      <c r="X37" s="197">
        <v>264200000</v>
      </c>
      <c r="Y37" s="197">
        <v>303800000</v>
      </c>
      <c r="Z37" s="197">
        <v>1330700000</v>
      </c>
    </row>
    <row r="38" spans="1:26" ht="12.4" customHeight="1" x14ac:dyDescent="0.2">
      <c r="A38" s="1"/>
      <c r="B38" s="31" t="s">
        <v>83</v>
      </c>
      <c r="C38" s="197">
        <v>800000</v>
      </c>
      <c r="D38" s="197">
        <v>6800000</v>
      </c>
      <c r="E38" s="197">
        <v>22600000</v>
      </c>
      <c r="F38" s="197">
        <v>30300000</v>
      </c>
      <c r="G38" s="197"/>
      <c r="H38" s="197">
        <v>800000</v>
      </c>
      <c r="I38" s="197">
        <v>7800000</v>
      </c>
      <c r="J38" s="197">
        <v>22800000</v>
      </c>
      <c r="K38" s="197">
        <v>31500000</v>
      </c>
      <c r="L38" s="198"/>
      <c r="M38" s="199">
        <v>700000</v>
      </c>
      <c r="N38" s="199">
        <v>6900000</v>
      </c>
      <c r="O38" s="199">
        <v>20800000</v>
      </c>
      <c r="P38" s="199">
        <v>28400000</v>
      </c>
      <c r="Q38" s="198"/>
      <c r="R38" s="200">
        <v>700000</v>
      </c>
      <c r="S38" s="200">
        <v>7800000</v>
      </c>
      <c r="T38" s="200">
        <v>22400000</v>
      </c>
      <c r="U38" s="200">
        <v>30900000</v>
      </c>
      <c r="V38" s="198"/>
      <c r="W38" s="197">
        <v>2900000</v>
      </c>
      <c r="X38" s="197">
        <v>29300000</v>
      </c>
      <c r="Y38" s="197">
        <v>88700000</v>
      </c>
      <c r="Z38" s="197">
        <v>121000000</v>
      </c>
    </row>
    <row r="39" spans="1:26" ht="12.4" customHeight="1" x14ac:dyDescent="0.2">
      <c r="A39" s="1"/>
      <c r="B39" s="31" t="s">
        <v>85</v>
      </c>
      <c r="C39" s="197">
        <v>5200000</v>
      </c>
      <c r="D39" s="197">
        <v>0</v>
      </c>
      <c r="E39" s="197">
        <v>0</v>
      </c>
      <c r="F39" s="197">
        <v>5200000</v>
      </c>
      <c r="G39" s="197"/>
      <c r="H39" s="197">
        <v>12200000</v>
      </c>
      <c r="I39" s="197">
        <v>5100000</v>
      </c>
      <c r="J39" s="197">
        <v>0</v>
      </c>
      <c r="K39" s="197">
        <v>17300000</v>
      </c>
      <c r="L39" s="198"/>
      <c r="M39" s="197">
        <v>15400000</v>
      </c>
      <c r="N39" s="197">
        <v>19500000</v>
      </c>
      <c r="O39" s="197">
        <v>300000</v>
      </c>
      <c r="P39" s="197">
        <v>35300000</v>
      </c>
      <c r="Q39" s="198"/>
      <c r="R39" s="197">
        <v>15900000</v>
      </c>
      <c r="S39" s="197">
        <v>32400000</v>
      </c>
      <c r="T39" s="197">
        <v>100000</v>
      </c>
      <c r="U39" s="197">
        <v>48400000</v>
      </c>
      <c r="V39" s="198"/>
      <c r="W39" s="197">
        <v>48700000</v>
      </c>
      <c r="X39" s="197">
        <v>57000000</v>
      </c>
      <c r="Y39" s="197">
        <v>400000</v>
      </c>
      <c r="Z39" s="197">
        <v>106100000</v>
      </c>
    </row>
    <row r="40" spans="1:26" ht="12.4" customHeight="1" x14ac:dyDescent="0.2">
      <c r="A40" s="1"/>
      <c r="B40" s="31" t="s">
        <v>156</v>
      </c>
      <c r="C40" s="197">
        <v>20400000</v>
      </c>
      <c r="D40" s="197">
        <v>4400000</v>
      </c>
      <c r="E40" s="197">
        <v>0</v>
      </c>
      <c r="F40" s="197">
        <v>24800000</v>
      </c>
      <c r="G40" s="197"/>
      <c r="H40" s="197">
        <v>15800000</v>
      </c>
      <c r="I40" s="197">
        <v>3900000</v>
      </c>
      <c r="J40" s="197">
        <v>0</v>
      </c>
      <c r="K40" s="197">
        <v>19800000</v>
      </c>
      <c r="L40" s="198"/>
      <c r="M40" s="199">
        <v>23900000</v>
      </c>
      <c r="N40" s="199">
        <v>4700000</v>
      </c>
      <c r="O40" s="197">
        <v>0</v>
      </c>
      <c r="P40" s="199">
        <v>28500000</v>
      </c>
      <c r="Q40" s="198"/>
      <c r="R40" s="197">
        <v>17600000</v>
      </c>
      <c r="S40" s="197">
        <v>5900000</v>
      </c>
      <c r="T40" s="197">
        <v>1600000</v>
      </c>
      <c r="U40" s="197">
        <v>25200000</v>
      </c>
      <c r="V40" s="198"/>
      <c r="W40" s="197">
        <v>77700000</v>
      </c>
      <c r="X40" s="197">
        <v>18900000</v>
      </c>
      <c r="Y40" s="197">
        <v>1600000</v>
      </c>
      <c r="Z40" s="197">
        <v>98300000</v>
      </c>
    </row>
    <row r="41" spans="1:26" ht="13.9" customHeight="1" x14ac:dyDescent="0.2">
      <c r="A41" s="1"/>
      <c r="B41" s="31" t="s">
        <v>80</v>
      </c>
      <c r="C41" s="201">
        <v>100000</v>
      </c>
      <c r="D41" s="201">
        <v>0</v>
      </c>
      <c r="E41" s="201">
        <v>0</v>
      </c>
      <c r="F41" s="201">
        <v>100000</v>
      </c>
      <c r="G41" s="201"/>
      <c r="H41" s="201">
        <v>0</v>
      </c>
      <c r="I41" s="201">
        <v>0</v>
      </c>
      <c r="J41" s="201">
        <v>-100000</v>
      </c>
      <c r="K41" s="201">
        <v>-100000</v>
      </c>
      <c r="L41" s="202"/>
      <c r="M41" s="203">
        <v>0</v>
      </c>
      <c r="N41" s="201">
        <v>0</v>
      </c>
      <c r="O41" s="201">
        <v>0</v>
      </c>
      <c r="P41" s="203">
        <v>0</v>
      </c>
      <c r="Q41" s="202"/>
      <c r="R41" s="201">
        <v>100000</v>
      </c>
      <c r="S41" s="201">
        <v>0</v>
      </c>
      <c r="T41" s="201">
        <v>0</v>
      </c>
      <c r="U41" s="201">
        <v>0</v>
      </c>
      <c r="V41" s="202"/>
      <c r="W41" s="201">
        <v>100000</v>
      </c>
      <c r="X41" s="201">
        <v>0</v>
      </c>
      <c r="Y41" s="201">
        <v>-100000</v>
      </c>
      <c r="Z41" s="201">
        <v>0</v>
      </c>
    </row>
    <row r="42" spans="1:26" ht="12.4" customHeight="1" x14ac:dyDescent="0.2">
      <c r="A42" s="31" t="s">
        <v>79</v>
      </c>
      <c r="B42" s="1"/>
      <c r="C42" s="205">
        <v>213100000</v>
      </c>
      <c r="D42" s="205">
        <v>67900000</v>
      </c>
      <c r="E42" s="205">
        <v>99500000</v>
      </c>
      <c r="F42" s="205">
        <v>380600000</v>
      </c>
      <c r="G42" s="205"/>
      <c r="H42" s="205">
        <v>216800000</v>
      </c>
      <c r="I42" s="205">
        <v>83900000</v>
      </c>
      <c r="J42" s="205">
        <v>101900000</v>
      </c>
      <c r="K42" s="205">
        <v>402700000</v>
      </c>
      <c r="L42" s="206"/>
      <c r="M42" s="207">
        <v>232700000</v>
      </c>
      <c r="N42" s="207">
        <v>97500000</v>
      </c>
      <c r="O42" s="207">
        <v>93800000</v>
      </c>
      <c r="P42" s="207">
        <v>424100000</v>
      </c>
      <c r="Q42" s="206"/>
      <c r="R42" s="208">
        <v>229400000</v>
      </c>
      <c r="S42" s="208">
        <v>120100000</v>
      </c>
      <c r="T42" s="208">
        <v>99100000</v>
      </c>
      <c r="U42" s="208">
        <v>448600000</v>
      </c>
      <c r="V42" s="206"/>
      <c r="W42" s="205">
        <v>892100000</v>
      </c>
      <c r="X42" s="205">
        <v>369500000</v>
      </c>
      <c r="Y42" s="205">
        <v>394400000</v>
      </c>
      <c r="Z42" s="205">
        <v>1656100000</v>
      </c>
    </row>
    <row r="43" spans="1:26" ht="12.4" customHeight="1" x14ac:dyDescent="0.2">
      <c r="A43" s="1"/>
      <c r="B43" s="1"/>
      <c r="C43" s="1"/>
      <c r="D43" s="1"/>
      <c r="E43" s="1"/>
      <c r="F43" s="1"/>
      <c r="G43" s="75"/>
      <c r="H43" s="1"/>
      <c r="I43" s="1"/>
      <c r="J43" s="1"/>
      <c r="K43" s="1"/>
      <c r="L43" s="1"/>
      <c r="M43" s="209"/>
      <c r="N43" s="209"/>
      <c r="O43" s="209"/>
      <c r="P43" s="209"/>
      <c r="Q43" s="1"/>
      <c r="R43" s="210"/>
      <c r="S43" s="210"/>
      <c r="T43" s="210"/>
      <c r="U43" s="210"/>
      <c r="V43" s="1"/>
      <c r="W43" s="1"/>
      <c r="X43" s="1"/>
      <c r="Y43" s="1"/>
      <c r="Z43" s="75"/>
    </row>
    <row r="44" spans="1:26" ht="12.4" customHeight="1" x14ac:dyDescent="0.2">
      <c r="A44" s="1"/>
      <c r="B44" s="31" t="s">
        <v>112</v>
      </c>
      <c r="C44" s="197">
        <v>129500000</v>
      </c>
      <c r="D44" s="197">
        <v>6700000</v>
      </c>
      <c r="E44" s="197">
        <v>155000000</v>
      </c>
      <c r="F44" s="197">
        <v>291200000</v>
      </c>
      <c r="G44" s="197"/>
      <c r="H44" s="197">
        <v>121700000</v>
      </c>
      <c r="I44" s="197">
        <v>5700000</v>
      </c>
      <c r="J44" s="197">
        <v>131000000</v>
      </c>
      <c r="K44" s="197">
        <v>258400000</v>
      </c>
      <c r="L44" s="198"/>
      <c r="M44" s="199">
        <v>126300000</v>
      </c>
      <c r="N44" s="199">
        <v>4900000</v>
      </c>
      <c r="O44" s="199">
        <v>121500000</v>
      </c>
      <c r="P44" s="199">
        <v>252800000</v>
      </c>
      <c r="Q44" s="198"/>
      <c r="R44" s="200">
        <v>127900000</v>
      </c>
      <c r="S44" s="200">
        <v>2500000</v>
      </c>
      <c r="T44" s="200">
        <v>121000000</v>
      </c>
      <c r="U44" s="200">
        <v>251400000</v>
      </c>
      <c r="V44" s="198"/>
      <c r="W44" s="197">
        <v>505500000</v>
      </c>
      <c r="X44" s="197">
        <v>19900000</v>
      </c>
      <c r="Y44" s="197">
        <v>528600000</v>
      </c>
      <c r="Z44" s="197">
        <v>1053900000</v>
      </c>
    </row>
    <row r="45" spans="1:26" ht="12.4" customHeight="1" x14ac:dyDescent="0.2">
      <c r="A45" s="1"/>
      <c r="B45" s="31" t="s">
        <v>110</v>
      </c>
      <c r="C45" s="197">
        <v>12100000</v>
      </c>
      <c r="D45" s="197">
        <v>0</v>
      </c>
      <c r="E45" s="197">
        <v>4100000</v>
      </c>
      <c r="F45" s="197">
        <v>16200000</v>
      </c>
      <c r="G45" s="197"/>
      <c r="H45" s="197">
        <v>11000000</v>
      </c>
      <c r="I45" s="197">
        <v>0</v>
      </c>
      <c r="J45" s="197">
        <v>3700000</v>
      </c>
      <c r="K45" s="197">
        <v>14800000</v>
      </c>
      <c r="L45" s="198"/>
      <c r="M45" s="199">
        <v>10200000</v>
      </c>
      <c r="N45" s="197">
        <v>0</v>
      </c>
      <c r="O45" s="199">
        <v>4400000</v>
      </c>
      <c r="P45" s="199">
        <v>14600000</v>
      </c>
      <c r="Q45" s="198"/>
      <c r="R45" s="200">
        <v>10800000</v>
      </c>
      <c r="S45" s="200">
        <v>0</v>
      </c>
      <c r="T45" s="200">
        <v>3100000</v>
      </c>
      <c r="U45" s="200">
        <v>13900000</v>
      </c>
      <c r="V45" s="198"/>
      <c r="W45" s="197">
        <v>44100000</v>
      </c>
      <c r="X45" s="197">
        <v>0</v>
      </c>
      <c r="Y45" s="197">
        <v>15300000</v>
      </c>
      <c r="Z45" s="197">
        <v>59400000</v>
      </c>
    </row>
    <row r="46" spans="1:26" ht="12.4" customHeight="1" x14ac:dyDescent="0.2">
      <c r="A46" s="1"/>
      <c r="B46" s="31" t="s">
        <v>111</v>
      </c>
      <c r="C46" s="197">
        <v>23200000</v>
      </c>
      <c r="D46" s="197">
        <v>0</v>
      </c>
      <c r="E46" s="197">
        <v>4000000</v>
      </c>
      <c r="F46" s="197">
        <v>27200000</v>
      </c>
      <c r="G46" s="197"/>
      <c r="H46" s="197">
        <v>22800000</v>
      </c>
      <c r="I46" s="197">
        <v>0</v>
      </c>
      <c r="J46" s="197">
        <v>4000000</v>
      </c>
      <c r="K46" s="197">
        <v>26800000</v>
      </c>
      <c r="L46" s="198"/>
      <c r="M46" s="199">
        <v>22500000</v>
      </c>
      <c r="N46" s="197">
        <v>0</v>
      </c>
      <c r="O46" s="199">
        <v>3300000</v>
      </c>
      <c r="P46" s="199">
        <v>25800000</v>
      </c>
      <c r="Q46" s="198"/>
      <c r="R46" s="200">
        <v>22300000</v>
      </c>
      <c r="S46" s="200">
        <v>0</v>
      </c>
      <c r="T46" s="200">
        <v>3400000</v>
      </c>
      <c r="U46" s="200">
        <v>25700000</v>
      </c>
      <c r="V46" s="198"/>
      <c r="W46" s="197">
        <v>90800000</v>
      </c>
      <c r="X46" s="197">
        <v>0</v>
      </c>
      <c r="Y46" s="197">
        <v>14700000</v>
      </c>
      <c r="Z46" s="197">
        <v>105400000</v>
      </c>
    </row>
    <row r="47" spans="1:26" ht="12.4" customHeight="1" x14ac:dyDescent="0.2">
      <c r="A47" s="1"/>
      <c r="B47" s="31" t="s">
        <v>113</v>
      </c>
      <c r="C47" s="197">
        <v>7900000</v>
      </c>
      <c r="D47" s="197">
        <v>4700000</v>
      </c>
      <c r="E47" s="197">
        <v>1300000</v>
      </c>
      <c r="F47" s="197">
        <v>13900000</v>
      </c>
      <c r="G47" s="197"/>
      <c r="H47" s="197">
        <v>8100000</v>
      </c>
      <c r="I47" s="197">
        <v>4600000</v>
      </c>
      <c r="J47" s="197">
        <v>1700000</v>
      </c>
      <c r="K47" s="197">
        <v>14300000</v>
      </c>
      <c r="L47" s="198"/>
      <c r="M47" s="199">
        <v>8900000</v>
      </c>
      <c r="N47" s="199">
        <v>4200000</v>
      </c>
      <c r="O47" s="197">
        <v>1500000</v>
      </c>
      <c r="P47" s="199">
        <v>14500000</v>
      </c>
      <c r="Q47" s="198"/>
      <c r="R47" s="197">
        <v>9000000</v>
      </c>
      <c r="S47" s="197">
        <v>1600000</v>
      </c>
      <c r="T47" s="197">
        <v>1700000</v>
      </c>
      <c r="U47" s="197">
        <v>12200000</v>
      </c>
      <c r="V47" s="198"/>
      <c r="W47" s="197">
        <v>33900000</v>
      </c>
      <c r="X47" s="197">
        <v>15000000</v>
      </c>
      <c r="Y47" s="197">
        <v>6100000</v>
      </c>
      <c r="Z47" s="197">
        <v>55000000</v>
      </c>
    </row>
    <row r="48" spans="1:26" ht="12.4" customHeight="1" x14ac:dyDescent="0.2">
      <c r="A48" s="1"/>
      <c r="B48" s="31" t="s">
        <v>109</v>
      </c>
      <c r="C48" s="201">
        <v>600000</v>
      </c>
      <c r="D48" s="201">
        <v>6600000</v>
      </c>
      <c r="E48" s="201">
        <v>2000000</v>
      </c>
      <c r="F48" s="201">
        <v>9300000</v>
      </c>
      <c r="G48" s="201"/>
      <c r="H48" s="201">
        <v>700000</v>
      </c>
      <c r="I48" s="201">
        <v>13400000</v>
      </c>
      <c r="J48" s="201">
        <v>2200000</v>
      </c>
      <c r="K48" s="201">
        <v>16300000</v>
      </c>
      <c r="L48" s="202"/>
      <c r="M48" s="203">
        <v>700000</v>
      </c>
      <c r="N48" s="203">
        <v>8800000</v>
      </c>
      <c r="O48" s="203">
        <v>1800000</v>
      </c>
      <c r="P48" s="203">
        <v>11400000</v>
      </c>
      <c r="Q48" s="202"/>
      <c r="R48" s="204">
        <v>800000</v>
      </c>
      <c r="S48" s="204">
        <v>300000</v>
      </c>
      <c r="T48" s="204">
        <v>1400000</v>
      </c>
      <c r="U48" s="204">
        <v>2400000</v>
      </c>
      <c r="V48" s="202"/>
      <c r="W48" s="201">
        <v>2900000</v>
      </c>
      <c r="X48" s="201">
        <v>29000000</v>
      </c>
      <c r="Y48" s="201">
        <v>7400000</v>
      </c>
      <c r="Z48" s="201">
        <v>39400000</v>
      </c>
    </row>
    <row r="49" spans="1:26" ht="12.4" customHeight="1" x14ac:dyDescent="0.2">
      <c r="A49" s="119" t="s">
        <v>108</v>
      </c>
      <c r="B49" s="73"/>
      <c r="C49" s="205">
        <v>173400000</v>
      </c>
      <c r="D49" s="205">
        <v>17900000</v>
      </c>
      <c r="E49" s="205">
        <v>166400000</v>
      </c>
      <c r="F49" s="205">
        <v>357700000</v>
      </c>
      <c r="G49" s="205"/>
      <c r="H49" s="205">
        <v>164400000</v>
      </c>
      <c r="I49" s="205">
        <v>23700000</v>
      </c>
      <c r="J49" s="205">
        <v>142500000</v>
      </c>
      <c r="K49" s="205">
        <v>330600000</v>
      </c>
      <c r="L49" s="206"/>
      <c r="M49" s="207">
        <v>168600000</v>
      </c>
      <c r="N49" s="207">
        <v>18000000</v>
      </c>
      <c r="O49" s="207">
        <v>132600000</v>
      </c>
      <c r="P49" s="207">
        <v>319100000</v>
      </c>
      <c r="Q49" s="206"/>
      <c r="R49" s="208">
        <v>170800000</v>
      </c>
      <c r="S49" s="208">
        <v>4300000</v>
      </c>
      <c r="T49" s="208">
        <v>130600000</v>
      </c>
      <c r="U49" s="208">
        <v>305700000</v>
      </c>
      <c r="V49" s="206"/>
      <c r="W49" s="205">
        <v>677100000</v>
      </c>
      <c r="X49" s="205">
        <v>63900000</v>
      </c>
      <c r="Y49" s="205">
        <v>572100000</v>
      </c>
      <c r="Z49" s="205">
        <v>1313100000</v>
      </c>
    </row>
    <row r="50" spans="1:26" ht="12.4" customHeight="1" x14ac:dyDescent="0.2">
      <c r="A50" s="1"/>
      <c r="B50" s="1"/>
      <c r="C50" s="1"/>
      <c r="D50" s="1"/>
      <c r="E50" s="1"/>
      <c r="F50" s="1"/>
      <c r="G50" s="75"/>
      <c r="H50" s="1"/>
      <c r="I50" s="1"/>
      <c r="J50" s="1"/>
      <c r="K50" s="1"/>
      <c r="L50" s="1"/>
      <c r="M50" s="209"/>
      <c r="N50" s="209"/>
      <c r="O50" s="209"/>
      <c r="P50" s="209"/>
      <c r="Q50" s="1"/>
      <c r="R50" s="210"/>
      <c r="S50" s="210"/>
      <c r="T50" s="210"/>
      <c r="U50" s="210"/>
      <c r="V50" s="1"/>
      <c r="W50" s="1"/>
      <c r="X50" s="1"/>
      <c r="Y50" s="1"/>
      <c r="Z50" s="75"/>
    </row>
    <row r="51" spans="1:26" ht="12.4" customHeight="1" x14ac:dyDescent="0.2">
      <c r="A51" s="1"/>
      <c r="B51" s="31" t="s">
        <v>78</v>
      </c>
      <c r="C51" s="197">
        <v>100000</v>
      </c>
      <c r="D51" s="197">
        <v>0</v>
      </c>
      <c r="E51" s="197">
        <v>28300000</v>
      </c>
      <c r="F51" s="197">
        <v>28400000</v>
      </c>
      <c r="G51" s="197"/>
      <c r="H51" s="197">
        <v>100000</v>
      </c>
      <c r="I51" s="197">
        <v>0</v>
      </c>
      <c r="J51" s="197">
        <v>20200000</v>
      </c>
      <c r="K51" s="197">
        <v>20300000</v>
      </c>
      <c r="L51" s="198"/>
      <c r="M51" s="199">
        <v>100000</v>
      </c>
      <c r="N51" s="197">
        <v>0</v>
      </c>
      <c r="O51" s="199">
        <v>22200000</v>
      </c>
      <c r="P51" s="199">
        <v>22300000</v>
      </c>
      <c r="Q51" s="198"/>
      <c r="R51" s="200">
        <v>100000</v>
      </c>
      <c r="S51" s="200">
        <v>0</v>
      </c>
      <c r="T51" s="200">
        <v>19200000</v>
      </c>
      <c r="U51" s="200">
        <v>19300000</v>
      </c>
      <c r="V51" s="198"/>
      <c r="W51" s="197">
        <v>300000</v>
      </c>
      <c r="X51" s="197">
        <v>0</v>
      </c>
      <c r="Y51" s="197">
        <v>89900000</v>
      </c>
      <c r="Z51" s="197">
        <v>90200000</v>
      </c>
    </row>
    <row r="52" spans="1:26" ht="12.4" customHeight="1" x14ac:dyDescent="0.2">
      <c r="A52" s="1"/>
      <c r="B52" s="31" t="s">
        <v>77</v>
      </c>
      <c r="C52" s="201">
        <v>2300000</v>
      </c>
      <c r="D52" s="201">
        <v>0</v>
      </c>
      <c r="E52" s="201">
        <v>25000000</v>
      </c>
      <c r="F52" s="201">
        <v>27200000</v>
      </c>
      <c r="G52" s="201"/>
      <c r="H52" s="201">
        <v>1700000</v>
      </c>
      <c r="I52" s="201">
        <v>0</v>
      </c>
      <c r="J52" s="201">
        <v>14700000</v>
      </c>
      <c r="K52" s="201">
        <v>16500000</v>
      </c>
      <c r="L52" s="202"/>
      <c r="M52" s="203">
        <v>1600000</v>
      </c>
      <c r="N52" s="201">
        <v>200000</v>
      </c>
      <c r="O52" s="203">
        <v>13100000</v>
      </c>
      <c r="P52" s="203">
        <v>15000000</v>
      </c>
      <c r="Q52" s="202"/>
      <c r="R52" s="204">
        <v>3800000</v>
      </c>
      <c r="S52" s="204">
        <v>0</v>
      </c>
      <c r="T52" s="204">
        <v>19500000</v>
      </c>
      <c r="U52" s="204">
        <v>23200000</v>
      </c>
      <c r="V52" s="202"/>
      <c r="W52" s="201">
        <v>9400000</v>
      </c>
      <c r="X52" s="201">
        <v>200000</v>
      </c>
      <c r="Y52" s="201">
        <v>72300000</v>
      </c>
      <c r="Z52" s="201">
        <v>82000000</v>
      </c>
    </row>
    <row r="53" spans="1:26" ht="12.4" customHeight="1" x14ac:dyDescent="0.2">
      <c r="A53" s="213" t="s">
        <v>76</v>
      </c>
      <c r="B53" s="214"/>
      <c r="C53" s="205">
        <v>2400000</v>
      </c>
      <c r="D53" s="205">
        <v>0</v>
      </c>
      <c r="E53" s="205">
        <v>53300000</v>
      </c>
      <c r="F53" s="205">
        <v>55600000</v>
      </c>
      <c r="G53" s="197"/>
      <c r="H53" s="205">
        <v>1800000</v>
      </c>
      <c r="I53" s="205">
        <v>0</v>
      </c>
      <c r="J53" s="205">
        <v>35000000</v>
      </c>
      <c r="K53" s="205">
        <v>36700000</v>
      </c>
      <c r="L53" s="197"/>
      <c r="M53" s="215">
        <v>1700000</v>
      </c>
      <c r="N53" s="205">
        <v>200000</v>
      </c>
      <c r="O53" s="215">
        <v>35300000</v>
      </c>
      <c r="P53" s="205">
        <v>37100000</v>
      </c>
      <c r="Q53" s="197"/>
      <c r="R53" s="205">
        <v>3900000</v>
      </c>
      <c r="S53" s="205">
        <v>0</v>
      </c>
      <c r="T53" s="205">
        <v>38700000</v>
      </c>
      <c r="U53" s="205">
        <v>42500000</v>
      </c>
      <c r="V53" s="197"/>
      <c r="W53" s="205">
        <v>9700000</v>
      </c>
      <c r="X53" s="205">
        <v>200000</v>
      </c>
      <c r="Y53" s="205">
        <v>162300000</v>
      </c>
      <c r="Z53" s="205">
        <v>172100000</v>
      </c>
    </row>
    <row r="54" spans="1:26" ht="12.4" customHeight="1" x14ac:dyDescent="0.2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1:26" ht="12.4" customHeight="1" thickBot="1" x14ac:dyDescent="0.25">
      <c r="A55" s="216" t="s">
        <v>75</v>
      </c>
      <c r="B55" s="217"/>
      <c r="C55" s="218">
        <v>857600000</v>
      </c>
      <c r="D55" s="218">
        <v>416200000</v>
      </c>
      <c r="E55" s="218">
        <v>766600000</v>
      </c>
      <c r="F55" s="218">
        <v>2040400000</v>
      </c>
      <c r="G55" s="219"/>
      <c r="H55" s="218">
        <v>819400000</v>
      </c>
      <c r="I55" s="218">
        <v>490900000</v>
      </c>
      <c r="J55" s="218">
        <v>709800000</v>
      </c>
      <c r="K55" s="218">
        <v>2020100000</v>
      </c>
      <c r="L55" s="219"/>
      <c r="M55" s="218">
        <v>835500000</v>
      </c>
      <c r="N55" s="218">
        <v>496000000</v>
      </c>
      <c r="O55" s="218">
        <v>704300000</v>
      </c>
      <c r="P55" s="218">
        <v>2035800000</v>
      </c>
      <c r="Q55" s="219"/>
      <c r="R55" s="218">
        <v>828700000</v>
      </c>
      <c r="S55" s="218">
        <v>559100000</v>
      </c>
      <c r="T55" s="218">
        <v>737400000</v>
      </c>
      <c r="U55" s="218">
        <v>2125100000</v>
      </c>
      <c r="V55" s="219"/>
      <c r="W55" s="218">
        <v>3341200000</v>
      </c>
      <c r="X55" s="218">
        <v>1962200000</v>
      </c>
      <c r="Y55" s="218">
        <v>2918100000</v>
      </c>
      <c r="Z55" s="218">
        <v>8221500000</v>
      </c>
    </row>
    <row r="56" spans="1:26" ht="12.4" customHeight="1" x14ac:dyDescent="0.2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</row>
    <row r="57" spans="1:26" ht="12.4" customHeight="1" x14ac:dyDescent="0.2">
      <c r="A57" s="213" t="s">
        <v>126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14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1:26" ht="12.4" customHeight="1" x14ac:dyDescent="0.2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</row>
    <row r="59" spans="1:26" ht="12.4" customHeight="1" x14ac:dyDescent="0.2">
      <c r="A59" s="181" t="s">
        <v>214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4"/>
    </row>
    <row r="60" spans="1:26" ht="12.4" customHeight="1" x14ac:dyDescent="0.2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1:26" ht="12.4" customHeight="1" x14ac:dyDescent="0.2">
      <c r="A61" s="182" t="s">
        <v>32</v>
      </c>
      <c r="B61" s="221"/>
      <c r="C61" s="222"/>
      <c r="D61" s="223"/>
      <c r="E61" s="224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spans="1:26" ht="12.4" customHeight="1" x14ac:dyDescent="0.2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:26" ht="12.4" customHeight="1" x14ac:dyDescent="0.2">
      <c r="A63" s="183" t="s">
        <v>155</v>
      </c>
      <c r="B63" s="214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1:26" ht="12.4" customHeight="1" x14ac:dyDescent="0.2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1:26" ht="18.75" customHeight="1" x14ac:dyDescent="0.2">
      <c r="A65" s="225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1:26" ht="18.75" customHeight="1" x14ac:dyDescent="0.2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1:26" ht="18.75" customHeight="1" x14ac:dyDescent="0.2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1:26" ht="18.75" customHeight="1" x14ac:dyDescent="0.2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75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75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75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75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75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75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5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75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75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75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75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75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75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75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75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75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75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75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75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75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5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75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75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75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75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75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75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75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75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75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75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75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75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75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75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75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75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75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26" t="s">
        <v>0</v>
      </c>
    </row>
    <row r="108" spans="1:26" ht="18.75" customHeight="1" x14ac:dyDescent="0.2">
      <c r="A108" s="31" t="s">
        <v>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75"/>
    </row>
    <row r="109" spans="1:26" ht="18.75" customHeight="1" x14ac:dyDescent="0.2">
      <c r="A109" s="227" t="s">
        <v>154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2"/>
    </row>
  </sheetData>
  <mergeCells count="18">
    <mergeCell ref="A7:B7"/>
    <mergeCell ref="A8:B8"/>
    <mergeCell ref="A10:B10"/>
    <mergeCell ref="A11:B11"/>
    <mergeCell ref="A20:B20"/>
    <mergeCell ref="A2:Z2"/>
    <mergeCell ref="A3:Z3"/>
    <mergeCell ref="A4:Z4"/>
    <mergeCell ref="A5:B5"/>
    <mergeCell ref="A6:B6"/>
    <mergeCell ref="A61:E61"/>
    <mergeCell ref="A63:B63"/>
    <mergeCell ref="A35:B35"/>
    <mergeCell ref="A49:B49"/>
    <mergeCell ref="A53:B53"/>
    <mergeCell ref="A55:B55"/>
    <mergeCell ref="A57:P57"/>
    <mergeCell ref="A59:Z59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2016 Revenue</vt:lpstr>
      <vt:lpstr>2015 Revenue</vt:lpstr>
      <vt:lpstr>2016 Revenue Growth</vt:lpstr>
      <vt:lpstr>2016 Intl Pharma Revenue</vt:lpstr>
      <vt:lpstr>2015 Intl Pharma Revenue</vt:lpstr>
      <vt:lpstr>PRV</vt:lpstr>
      <vt:lpstr>OID</vt:lpstr>
      <vt:lpstr>Balance Sheet</vt:lpstr>
      <vt:lpstr>'2015 Intl Pharma Revenue'!Print_Area</vt:lpstr>
      <vt:lpstr>'2015 Revenue'!Print_Area</vt:lpstr>
      <vt:lpstr>'2016 Intl Pharma Revenue'!Print_Area</vt:lpstr>
      <vt:lpstr>'2016 Revenue'!Print_Area</vt:lpstr>
      <vt:lpstr>'2016 Revenue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Q4 2016</dc:title>
  <dc:creator>Workiva - Stephen Spierdowis</dc:creator>
  <cp:lastModifiedBy>Philip L Johnson</cp:lastModifiedBy>
  <cp:lastPrinted>2017-03-21T12:42:41Z</cp:lastPrinted>
  <dcterms:created xsi:type="dcterms:W3CDTF">2017-01-23T20:20:58Z</dcterms:created>
  <dcterms:modified xsi:type="dcterms:W3CDTF">2017-03-21T12:48:27Z</dcterms:modified>
</cp:coreProperties>
</file>