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895" yWindow="180" windowWidth="10110" windowHeight="11640" tabRatio="861"/>
  </bookViews>
  <sheets>
    <sheet name="Inc State Non-GAAP" sheetId="24" r:id="rId1"/>
    <sheet name="Income Statement-Reported" sheetId="11" r:id="rId2"/>
    <sheet name="Significant Items" sheetId="20" r:id="rId3"/>
    <sheet name="2010 Sales" sheetId="31" r:id="rId4"/>
    <sheet name="2009 Sales" sheetId="30" r:id="rId5"/>
    <sheet name="2010 Sales Growth" sheetId="32" r:id="rId6"/>
    <sheet name="PRV" sheetId="28" r:id="rId7"/>
    <sheet name="OID" sheetId="21" r:id="rId8"/>
    <sheet name="Balance Sheet" sheetId="6" r:id="rId9"/>
  </sheets>
  <definedNames>
    <definedName name="_xlnm.Print_Area" localSheetId="4">'2009 Sales'!$A$2:$U$62</definedName>
    <definedName name="_xlnm.Print_Area" localSheetId="3">'2010 Sales'!$A$2:$U$64</definedName>
    <definedName name="_xlnm.Print_Area" localSheetId="5">'2010 Sales Growth'!$A$2:$U$64</definedName>
    <definedName name="_xlnm.Print_Area" localSheetId="8">'Balance Sheet'!$A$1:$I$33</definedName>
    <definedName name="_xlnm.Print_Area" localSheetId="0">'Inc State Non-GAAP'!$A$3:$R$40</definedName>
    <definedName name="_xlnm.Print_Area" localSheetId="1">'Income Statement-Reported'!$A$3:$R$41</definedName>
    <definedName name="_xlnm.Print_Area" localSheetId="7">OID!$A$4:$M$24</definedName>
    <definedName name="_xlnm.Print_Area" localSheetId="6">PRV!$B$4:$AE$61</definedName>
    <definedName name="_xlnm.Print_Area" localSheetId="2">'Significant Items'!$B$4:$U$24</definedName>
  </definedNames>
  <calcPr calcId="125725"/>
</workbook>
</file>

<file path=xl/calcChain.xml><?xml version="1.0" encoding="utf-8"?>
<calcChain xmlns="http://schemas.openxmlformats.org/spreadsheetml/2006/main">
  <c r="U19" i="32"/>
  <c r="M19"/>
  <c r="U19" i="31"/>
  <c r="M19"/>
  <c r="G15" i="21"/>
  <c r="J15"/>
  <c r="K15"/>
  <c r="L15"/>
  <c r="M15"/>
  <c r="I15"/>
  <c r="D15"/>
  <c r="E15"/>
  <c r="C15"/>
  <c r="I8"/>
  <c r="D8"/>
  <c r="E8"/>
  <c r="G8"/>
  <c r="J8"/>
  <c r="K8"/>
  <c r="L8"/>
  <c r="M8"/>
  <c r="C8"/>
  <c r="K14" i="20"/>
  <c r="K14" i="28" l="1"/>
  <c r="K11"/>
  <c r="K9"/>
  <c r="K8"/>
  <c r="C12"/>
  <c r="C15" s="1"/>
  <c r="E41" l="1"/>
  <c r="E40"/>
  <c r="E39"/>
  <c r="E38"/>
  <c r="E37"/>
  <c r="E36"/>
  <c r="G41"/>
  <c r="G40"/>
  <c r="G39"/>
  <c r="G38"/>
  <c r="G37"/>
  <c r="G36"/>
  <c r="I41"/>
  <c r="S55" s="1"/>
  <c r="I40"/>
  <c r="S54" s="1"/>
  <c r="I39"/>
  <c r="S53" s="1"/>
  <c r="I38"/>
  <c r="S52" s="1"/>
  <c r="I37"/>
  <c r="I36"/>
  <c r="K41"/>
  <c r="U55" s="1"/>
  <c r="K40"/>
  <c r="K39"/>
  <c r="U53" s="1"/>
  <c r="K38"/>
  <c r="U52" s="1"/>
  <c r="K37"/>
  <c r="K36"/>
  <c r="K44"/>
  <c r="K43"/>
  <c r="U57" s="1"/>
  <c r="I44"/>
  <c r="S58" s="1"/>
  <c r="I43"/>
  <c r="G44"/>
  <c r="G43"/>
  <c r="E44"/>
  <c r="O58" s="1"/>
  <c r="E43"/>
  <c r="O57" s="1"/>
  <c r="C44"/>
  <c r="C43"/>
  <c r="C41"/>
  <c r="C40"/>
  <c r="C39"/>
  <c r="C38"/>
  <c r="C37"/>
  <c r="C36"/>
  <c r="U58"/>
  <c r="Q58"/>
  <c r="M58"/>
  <c r="S57"/>
  <c r="Q57"/>
  <c r="M57"/>
  <c r="Q55"/>
  <c r="O55"/>
  <c r="M55"/>
  <c r="U54"/>
  <c r="Q54"/>
  <c r="O54"/>
  <c r="M54"/>
  <c r="Q53"/>
  <c r="O53"/>
  <c r="M53"/>
  <c r="Q52"/>
  <c r="O52"/>
  <c r="M52"/>
  <c r="U51"/>
  <c r="S51"/>
  <c r="Q51"/>
  <c r="O51"/>
  <c r="M51"/>
  <c r="U50"/>
  <c r="S50"/>
  <c r="Q50"/>
  <c r="O50"/>
  <c r="M50"/>
  <c r="K16" i="20"/>
  <c r="K12"/>
  <c r="K9" l="1"/>
  <c r="K18" l="1"/>
</calcChain>
</file>

<file path=xl/sharedStrings.xml><?xml version="1.0" encoding="utf-8"?>
<sst xmlns="http://schemas.openxmlformats.org/spreadsheetml/2006/main" count="546" uniqueCount="153">
  <si>
    <t>% chng</t>
  </si>
  <si>
    <t>Q2</t>
  </si>
  <si>
    <t>Q4</t>
  </si>
  <si>
    <t>Cost of Sales</t>
  </si>
  <si>
    <t>Gross Margin</t>
  </si>
  <si>
    <t>R&amp;D</t>
  </si>
  <si>
    <t>SG&amp;A</t>
  </si>
  <si>
    <t>Operating Income</t>
  </si>
  <si>
    <t>Other Income/(Loss)</t>
  </si>
  <si>
    <t>Other Inc (Deductions)</t>
  </si>
  <si>
    <t>Income Before Taxes</t>
  </si>
  <si>
    <t>Income Taxes</t>
  </si>
  <si>
    <t>Effective Tax Rate</t>
  </si>
  <si>
    <t>Diluted EPS - Net Income</t>
  </si>
  <si>
    <t>Diluted Shares Outstanding</t>
  </si>
  <si>
    <t>Year</t>
  </si>
  <si>
    <t>Q3</t>
  </si>
  <si>
    <t>Net Income</t>
  </si>
  <si>
    <t>Q1</t>
  </si>
  <si>
    <t>($ millions)</t>
  </si>
  <si>
    <t>US</t>
  </si>
  <si>
    <t>Intl</t>
  </si>
  <si>
    <t>Total</t>
  </si>
  <si>
    <t>Ceclor</t>
  </si>
  <si>
    <t>Vancocin</t>
  </si>
  <si>
    <t>Other anti-infectives</t>
  </si>
  <si>
    <t>Anti-Infectives</t>
  </si>
  <si>
    <t>ReoPro</t>
  </si>
  <si>
    <t>Xigris</t>
  </si>
  <si>
    <t>Other cardiovascular</t>
  </si>
  <si>
    <t>Cardiovascular</t>
  </si>
  <si>
    <t>Gemzar</t>
  </si>
  <si>
    <t>Other oncology</t>
  </si>
  <si>
    <t>Oncology</t>
  </si>
  <si>
    <t>Humatrope</t>
  </si>
  <si>
    <t>Humulin</t>
  </si>
  <si>
    <t>Humalog</t>
  </si>
  <si>
    <t>Other Diabetes</t>
  </si>
  <si>
    <t>Evista</t>
  </si>
  <si>
    <t>Permax</t>
  </si>
  <si>
    <t>Other Neuroscience</t>
  </si>
  <si>
    <t>Neuroscience</t>
  </si>
  <si>
    <t>Total Pharmaceuticals</t>
  </si>
  <si>
    <t>Total Animal Health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</si>
  <si>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</si>
  <si>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</si>
  <si>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</si>
  <si>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</si>
  <si>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</si>
  <si>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</si>
  <si>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</si>
  <si>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</si>
  <si>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</si>
  <si>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Investments</t>
  </si>
  <si>
    <t>Goodwill and other intangibles - net</t>
  </si>
  <si>
    <t>Other noncurrent assets</t>
  </si>
  <si>
    <t>Property and equipment - net</t>
  </si>
  <si>
    <t>Short-term borrowings</t>
  </si>
  <si>
    <t>Accounts payable</t>
  </si>
  <si>
    <t>Other current liabilities</t>
  </si>
  <si>
    <t>Long-term debt</t>
  </si>
  <si>
    <t>Forteo</t>
  </si>
  <si>
    <t>Strattera</t>
  </si>
  <si>
    <t>Cialis</t>
  </si>
  <si>
    <t>Prozac Family</t>
  </si>
  <si>
    <t>Acquired in-process R&amp;D</t>
  </si>
  <si>
    <t>Liabilities and Shareholders' Equity</t>
  </si>
  <si>
    <t>Alimta</t>
  </si>
  <si>
    <t>Actos</t>
  </si>
  <si>
    <t>Symbyax</t>
  </si>
  <si>
    <t>Zyprexa</t>
  </si>
  <si>
    <t>Endocrinology</t>
  </si>
  <si>
    <t>Other Pharmaceutical</t>
  </si>
  <si>
    <t>Cymbalta</t>
  </si>
  <si>
    <t>Yentreve</t>
  </si>
  <si>
    <t xml:space="preserve">   and other special charges</t>
  </si>
  <si>
    <t>Asset impairments, restructurings</t>
  </si>
  <si>
    <t xml:space="preserve">   - Interest Income</t>
  </si>
  <si>
    <t xml:space="preserve">   - Outlicense of Development Stage</t>
  </si>
  <si>
    <t xml:space="preserve">   - Partnered Products</t>
  </si>
  <si>
    <t xml:space="preserve">   - Miscellaneous Income / (Expense)</t>
  </si>
  <si>
    <t>Other Income, Net</t>
  </si>
  <si>
    <t>Net Other Income/(Deductions)</t>
  </si>
  <si>
    <t>Price</t>
  </si>
  <si>
    <t>Rate</t>
  </si>
  <si>
    <t>Volume</t>
  </si>
  <si>
    <t>Pharmaceuticals</t>
  </si>
  <si>
    <t>U.S.</t>
  </si>
  <si>
    <t>Europe</t>
  </si>
  <si>
    <t>Japan</t>
  </si>
  <si>
    <t>ROW</t>
  </si>
  <si>
    <t>Animal Health</t>
  </si>
  <si>
    <t>Byetta</t>
  </si>
  <si>
    <t>As Reported</t>
  </si>
  <si>
    <t>Note:</t>
  </si>
  <si>
    <t xml:space="preserve">Operating Income </t>
  </si>
  <si>
    <t xml:space="preserve">Diluted EPS - Net Income </t>
  </si>
  <si>
    <t>EPS (reported)</t>
  </si>
  <si>
    <t>Significant Items Affecting Net Income</t>
  </si>
  <si>
    <t xml:space="preserve">Acquired in-process research and development </t>
  </si>
  <si>
    <t>1st Qtr</t>
  </si>
  <si>
    <t>2nd Qtr</t>
  </si>
  <si>
    <t>3rd Qtr</t>
  </si>
  <si>
    <t>4th Qtr</t>
  </si>
  <si>
    <t>Charge related to Zyprexa litigations</t>
  </si>
  <si>
    <t>Total Net Product Sales</t>
  </si>
  <si>
    <t>Collaboration Revenue</t>
  </si>
  <si>
    <t>Total Revenue</t>
  </si>
  <si>
    <t>Pro forma</t>
  </si>
  <si>
    <t>1Q09</t>
  </si>
  <si>
    <t>2Q09</t>
  </si>
  <si>
    <t>3Q09</t>
  </si>
  <si>
    <t>4Q09</t>
  </si>
  <si>
    <t>% of Total Revenue</t>
  </si>
  <si>
    <t>Schedule has been adjusted for the appropriate Non-GAAP items noted below:</t>
  </si>
  <si>
    <t xml:space="preserve"> </t>
  </si>
  <si>
    <t xml:space="preserve">Actos </t>
  </si>
  <si>
    <t>Erbitux Mfg Revenue</t>
  </si>
  <si>
    <t>2009 Revenue</t>
  </si>
  <si>
    <t>Erbitux Royalty</t>
  </si>
  <si>
    <t>Other</t>
  </si>
  <si>
    <t>$</t>
  </si>
  <si>
    <t>YTD 2009:  Adjusted for restructuring charges, acquired in-process research and development and litigation related charges</t>
  </si>
  <si>
    <t>Other pharma</t>
  </si>
  <si>
    <t>TOTAL NET PRODUCT SALES</t>
  </si>
  <si>
    <t xml:space="preserve">TOTAL COLLABORATION &amp; OTHER REVENUE </t>
  </si>
  <si>
    <t>TOTAL REVENUE</t>
  </si>
  <si>
    <t>2010 Revenue</t>
  </si>
  <si>
    <t>2010 Revenue Growth</t>
  </si>
  <si>
    <t>Q1 2010</t>
  </si>
  <si>
    <t>Q2 2010</t>
  </si>
  <si>
    <t>Q3 2010</t>
  </si>
  <si>
    <t>Q4 2010</t>
  </si>
  <si>
    <t>2010 YTD</t>
  </si>
  <si>
    <t>1Q10</t>
  </si>
  <si>
    <t>2Q10</t>
  </si>
  <si>
    <t>3Q10</t>
  </si>
  <si>
    <t>4Q10</t>
  </si>
  <si>
    <t>Revenue</t>
  </si>
  <si>
    <t>N/M</t>
  </si>
  <si>
    <t>YTD 2010:  Adjusted for restructuring charges and acquired in-process research and development</t>
  </si>
  <si>
    <t>EPS (non-GAAP)</t>
  </si>
  <si>
    <t>Asset impairments and restructuring charges</t>
  </si>
  <si>
    <t>Effient</t>
  </si>
  <si>
    <t>Other noncurrent liabilites</t>
  </si>
  <si>
    <t>Shareholders' equity</t>
  </si>
  <si>
    <t>Livalo</t>
  </si>
  <si>
    <t>(0)%</t>
  </si>
  <si>
    <t>$ Millions</t>
  </si>
  <si>
    <t>Interest, Net</t>
  </si>
  <si>
    <t xml:space="preserve">   - Outlicense of Legacy Products</t>
  </si>
  <si>
    <t xml:space="preserve">   - Interest Expense</t>
  </si>
  <si>
    <t>Cymbalta (duloxetine)</t>
  </si>
</sst>
</file>

<file path=xl/styles.xml><?xml version="1.0" encoding="utf-8"?>
<styleSheet xmlns="http://schemas.openxmlformats.org/spreadsheetml/2006/main">
  <numFmts count="26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;[Red]\(0.0\)"/>
    <numFmt numFmtId="165" formatCode="0.0%;\(0.0\)%"/>
    <numFmt numFmtId="166" formatCode="0%;\(0\)%"/>
    <numFmt numFmtId="167" formatCode="&quot;$&quot;#,##0.00"/>
    <numFmt numFmtId="168" formatCode="&quot;$&quot;0.00;&quot;$&quot;\(0.00\)"/>
    <numFmt numFmtId="169" formatCode="0.0%"/>
    <numFmt numFmtId="170" formatCode="0.0_);\(0.0\)"/>
    <numFmt numFmtId="171" formatCode="#,##0.0"/>
    <numFmt numFmtId="172" formatCode="_(* #,##0.0_);_(* \(#,##0.0\);_(* &quot;-&quot;??_);_(@_)"/>
    <numFmt numFmtId="173" formatCode="#,##0.0;\(#,##0.00\)"/>
    <numFmt numFmtId="174" formatCode="#,##0.0;\(#,##0.0\)"/>
    <numFmt numFmtId="175" formatCode="&quot;$&quot;#,##0.0;\(&quot;$&quot;#,##0.0\)"/>
    <numFmt numFmtId="176" formatCode="#,##0.000"/>
    <numFmt numFmtId="177" formatCode="&quot;$&quot;#,##0.000;\(&quot;$&quot;#,##0.000\)"/>
    <numFmt numFmtId="178" formatCode="0.00_);\(0.00\)"/>
    <numFmt numFmtId="179" formatCode="0%;\(0%\)"/>
    <numFmt numFmtId="180" formatCode="0_);\(0\)"/>
    <numFmt numFmtId="181" formatCode="#,##0.0_);\(#,##0.0\)"/>
    <numFmt numFmtId="182" formatCode="&quot;$&quot;#,##0.0_);\(&quot;$&quot;#,##0.0\)"/>
    <numFmt numFmtId="183" formatCode="0.000%"/>
  </numFmts>
  <fonts count="3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Tms Rmn"/>
    </font>
    <font>
      <sz val="8"/>
      <name val="Arial"/>
      <family val="2"/>
    </font>
    <font>
      <sz val="10"/>
      <name val="Arial MT"/>
    </font>
    <font>
      <sz val="10"/>
      <color indexed="8"/>
      <name val="Arial"/>
      <family val="2"/>
    </font>
    <font>
      <sz val="10"/>
      <name val="Geneva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40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38" fontId="13" fillId="2" borderId="0" applyNumberFormat="0" applyBorder="0" applyAlignment="0" applyProtection="0"/>
    <xf numFmtId="10" fontId="13" fillId="3" borderId="1" applyNumberFormat="0" applyBorder="0" applyAlignment="0" applyProtection="0"/>
    <xf numFmtId="176" fontId="3" fillId="0" borderId="0"/>
    <xf numFmtId="0" fontId="16" fillId="0" borderId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4" fillId="4" borderId="0"/>
    <xf numFmtId="0" fontId="3" fillId="0" borderId="0"/>
  </cellStyleXfs>
  <cellXfs count="446">
    <xf numFmtId="0" fontId="0" fillId="0" borderId="0" xfId="0"/>
    <xf numFmtId="0" fontId="0" fillId="0" borderId="0" xfId="0" applyProtection="1"/>
    <xf numFmtId="166" fontId="0" fillId="0" borderId="0" xfId="0" applyNumberFormat="1" applyProtection="1"/>
    <xf numFmtId="0" fontId="0" fillId="0" borderId="0" xfId="0" applyFill="1" applyProtection="1"/>
    <xf numFmtId="0" fontId="3" fillId="0" borderId="0" xfId="0" applyFont="1" applyBorder="1" applyProtection="1"/>
    <xf numFmtId="0" fontId="22" fillId="0" borderId="0" xfId="0" applyFont="1" applyBorder="1" applyProtection="1"/>
    <xf numFmtId="0" fontId="3" fillId="0" borderId="0" xfId="0" applyFont="1" applyFill="1" applyBorder="1" applyProtection="1"/>
    <xf numFmtId="0" fontId="3" fillId="0" borderId="19" xfId="0" applyFont="1" applyBorder="1" applyProtection="1"/>
    <xf numFmtId="0" fontId="3" fillId="0" borderId="19" xfId="0" applyFont="1" applyFill="1" applyBorder="1" applyProtection="1"/>
    <xf numFmtId="0" fontId="3" fillId="0" borderId="6" xfId="0" applyFont="1" applyBorder="1" applyProtection="1"/>
    <xf numFmtId="0" fontId="1" fillId="0" borderId="0" xfId="0" applyFont="1" applyFill="1" applyBorder="1" applyProtection="1"/>
    <xf numFmtId="0" fontId="1" fillId="0" borderId="6" xfId="0" applyFont="1" applyFill="1" applyBorder="1" applyProtection="1"/>
    <xf numFmtId="0" fontId="3" fillId="0" borderId="13" xfId="0" applyFont="1" applyFill="1" applyBorder="1" applyProtection="1"/>
    <xf numFmtId="0" fontId="3" fillId="0" borderId="6" xfId="0" applyFont="1" applyFill="1" applyBorder="1" applyProtection="1"/>
    <xf numFmtId="171" fontId="3" fillId="0" borderId="0" xfId="0" applyNumberFormat="1" applyFont="1" applyFill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horizontal="center"/>
    </xf>
    <xf numFmtId="179" fontId="3" fillId="0" borderId="13" xfId="0" applyNumberFormat="1" applyFont="1" applyFill="1" applyBorder="1" applyAlignment="1" applyProtection="1">
      <alignment horizontal="center"/>
    </xf>
    <xf numFmtId="0" fontId="10" fillId="0" borderId="6" xfId="0" applyFont="1" applyBorder="1" applyProtection="1"/>
    <xf numFmtId="0" fontId="3" fillId="0" borderId="13" xfId="0" applyFont="1" applyBorder="1" applyProtection="1"/>
    <xf numFmtId="0" fontId="3" fillId="0" borderId="16" xfId="0" applyFont="1" applyBorder="1" applyProtection="1"/>
    <xf numFmtId="0" fontId="3" fillId="0" borderId="17" xfId="0" applyFont="1" applyFill="1" applyBorder="1" applyProtection="1"/>
    <xf numFmtId="0" fontId="6" fillId="0" borderId="0" xfId="0" applyFont="1" applyFill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1" fillId="0" borderId="2" xfId="0" applyFont="1" applyFill="1" applyBorder="1" applyProtection="1"/>
    <xf numFmtId="0" fontId="0" fillId="0" borderId="2" xfId="0" applyBorder="1" applyProtection="1"/>
    <xf numFmtId="0" fontId="1" fillId="0" borderId="2" xfId="0" applyFont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0" xfId="0" applyFont="1" applyBorder="1" applyProtection="1"/>
    <xf numFmtId="166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Fill="1" applyProtection="1"/>
    <xf numFmtId="164" fontId="0" fillId="0" borderId="0" xfId="0" applyNumberFormat="1" applyProtection="1"/>
    <xf numFmtId="181" fontId="0" fillId="0" borderId="0" xfId="0" applyNumberFormat="1" applyFill="1" applyProtection="1"/>
    <xf numFmtId="166" fontId="0" fillId="0" borderId="0" xfId="0" applyNumberFormat="1" applyFill="1" applyProtection="1"/>
    <xf numFmtId="181" fontId="3" fillId="0" borderId="0" xfId="1" applyNumberFormat="1" applyFill="1" applyProtection="1"/>
    <xf numFmtId="181" fontId="4" fillId="0" borderId="0" xfId="0" applyNumberFormat="1" applyFont="1" applyFill="1" applyProtection="1"/>
    <xf numFmtId="164" fontId="4" fillId="0" borderId="0" xfId="0" applyNumberFormat="1" applyFont="1" applyFill="1" applyProtection="1"/>
    <xf numFmtId="164" fontId="0" fillId="0" borderId="0" xfId="0" applyNumberFormat="1" applyFill="1" applyProtection="1"/>
    <xf numFmtId="165" fontId="2" fillId="0" borderId="0" xfId="0" applyNumberFormat="1" applyFont="1" applyFill="1" applyProtection="1"/>
    <xf numFmtId="165" fontId="2" fillId="0" borderId="0" xfId="0" applyNumberFormat="1" applyFont="1" applyProtection="1"/>
    <xf numFmtId="164" fontId="4" fillId="0" borderId="0" xfId="0" applyNumberFormat="1" applyFont="1" applyProtection="1"/>
    <xf numFmtId="43" fontId="2" fillId="0" borderId="0" xfId="1" applyFont="1" applyProtection="1"/>
    <xf numFmtId="181" fontId="3" fillId="0" borderId="0" xfId="0" applyNumberFormat="1" applyFont="1" applyFill="1" applyProtection="1"/>
    <xf numFmtId="0" fontId="3" fillId="0" borderId="0" xfId="0" applyFont="1" applyFill="1" applyProtection="1"/>
    <xf numFmtId="170" fontId="3" fillId="0" borderId="0" xfId="0" applyNumberFormat="1" applyFont="1" applyFill="1" applyProtection="1"/>
    <xf numFmtId="164" fontId="3" fillId="0" borderId="0" xfId="0" applyNumberFormat="1" applyFont="1" applyFill="1" applyProtection="1"/>
    <xf numFmtId="172" fontId="3" fillId="0" borderId="0" xfId="1" applyNumberFormat="1" applyFont="1" applyFill="1" applyProtection="1"/>
    <xf numFmtId="170" fontId="19" fillId="0" borderId="0" xfId="0" applyNumberFormat="1" applyFont="1" applyFill="1" applyProtection="1"/>
    <xf numFmtId="165" fontId="20" fillId="0" borderId="0" xfId="0" applyNumberFormat="1" applyFont="1" applyFill="1" applyProtection="1"/>
    <xf numFmtId="166" fontId="5" fillId="0" borderId="0" xfId="0" applyNumberFormat="1" applyFont="1" applyFill="1" applyProtection="1"/>
    <xf numFmtId="165" fontId="5" fillId="0" borderId="0" xfId="0" applyNumberFormat="1" applyFont="1" applyProtection="1"/>
    <xf numFmtId="165" fontId="5" fillId="0" borderId="0" xfId="0" applyNumberFormat="1" applyFont="1" applyFill="1" applyProtection="1"/>
    <xf numFmtId="165" fontId="20" fillId="0" borderId="0" xfId="0" applyNumberFormat="1" applyFont="1" applyProtection="1"/>
    <xf numFmtId="165" fontId="8" fillId="0" borderId="0" xfId="0" applyNumberFormat="1" applyFont="1" applyProtection="1"/>
    <xf numFmtId="166" fontId="4" fillId="0" borderId="0" xfId="0" applyNumberFormat="1" applyFont="1" applyFill="1" applyProtection="1"/>
    <xf numFmtId="8" fontId="1" fillId="0" borderId="0" xfId="0" applyNumberFormat="1" applyFont="1" applyFill="1" applyProtection="1"/>
    <xf numFmtId="8" fontId="0" fillId="0" borderId="0" xfId="0" applyNumberFormat="1" applyProtection="1"/>
    <xf numFmtId="8" fontId="0" fillId="0" borderId="0" xfId="0" applyNumberFormat="1" applyFill="1" applyAlignment="1" applyProtection="1"/>
    <xf numFmtId="3" fontId="0" fillId="0" borderId="0" xfId="0" applyNumberFormat="1" applyProtection="1"/>
    <xf numFmtId="3" fontId="0" fillId="0" borderId="0" xfId="0" applyNumberFormat="1" applyFill="1" applyProtection="1"/>
    <xf numFmtId="0" fontId="10" fillId="0" borderId="0" xfId="0" applyFont="1" applyProtection="1"/>
    <xf numFmtId="0" fontId="6" fillId="0" borderId="0" xfId="0" applyFont="1" applyProtection="1"/>
    <xf numFmtId="0" fontId="29" fillId="0" borderId="0" xfId="0" applyFont="1" applyProtection="1"/>
    <xf numFmtId="10" fontId="0" fillId="0" borderId="0" xfId="0" applyNumberFormat="1" applyProtection="1"/>
    <xf numFmtId="172" fontId="0" fillId="0" borderId="0" xfId="1" applyNumberFormat="1" applyFont="1" applyFill="1" applyProtection="1"/>
    <xf numFmtId="43" fontId="3" fillId="0" borderId="0" xfId="1" applyFont="1" applyFill="1" applyProtection="1"/>
    <xf numFmtId="172" fontId="8" fillId="0" borderId="0" xfId="1" applyNumberFormat="1" applyFont="1" applyFill="1" applyProtection="1"/>
    <xf numFmtId="166" fontId="2" fillId="0" borderId="0" xfId="0" applyNumberFormat="1" applyFont="1" applyFill="1" applyProtection="1"/>
    <xf numFmtId="166" fontId="0" fillId="0" borderId="0" xfId="0" applyNumberFormat="1" applyFill="1" applyAlignment="1" applyProtection="1">
      <alignment horizontal="right"/>
    </xf>
    <xf numFmtId="168" fontId="0" fillId="0" borderId="0" xfId="0" applyNumberFormat="1" applyFill="1" applyAlignment="1" applyProtection="1">
      <alignment horizontal="center"/>
    </xf>
    <xf numFmtId="0" fontId="7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0" fillId="0" borderId="6" xfId="0" applyBorder="1" applyProtection="1"/>
    <xf numFmtId="0" fontId="10" fillId="0" borderId="0" xfId="0" applyFont="1" applyBorder="1" applyAlignment="1" applyProtection="1">
      <alignment horizontal="left"/>
    </xf>
    <xf numFmtId="8" fontId="10" fillId="0" borderId="0" xfId="0" applyNumberFormat="1" applyFont="1" applyBorder="1" applyAlignment="1" applyProtection="1">
      <alignment horizontal="right"/>
    </xf>
    <xf numFmtId="7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40" fontId="10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Fill="1" applyBorder="1" applyAlignment="1" applyProtection="1">
      <alignment horizontal="right"/>
    </xf>
    <xf numFmtId="43" fontId="10" fillId="0" borderId="0" xfId="1" applyFont="1" applyFill="1" applyBorder="1" applyAlignment="1" applyProtection="1">
      <alignment horizontal="right"/>
    </xf>
    <xf numFmtId="178" fontId="0" fillId="0" borderId="0" xfId="0" applyNumberFormat="1" applyBorder="1" applyAlignment="1" applyProtection="1">
      <alignment horizontal="center"/>
    </xf>
    <xf numFmtId="43" fontId="0" fillId="0" borderId="6" xfId="1" applyFont="1" applyFill="1" applyBorder="1" applyAlignment="1" applyProtection="1">
      <alignment horizontal="right"/>
    </xf>
    <xf numFmtId="43" fontId="0" fillId="0" borderId="0" xfId="1" applyFont="1" applyFill="1" applyBorder="1" applyAlignment="1" applyProtection="1">
      <alignment horizontal="right"/>
    </xf>
    <xf numFmtId="43" fontId="0" fillId="0" borderId="0" xfId="1" applyFont="1" applyBorder="1" applyAlignment="1" applyProtection="1">
      <alignment horizontal="right"/>
    </xf>
    <xf numFmtId="43" fontId="10" fillId="0" borderId="0" xfId="1" applyFont="1" applyBorder="1" applyAlignment="1" applyProtection="1">
      <alignment horizontal="right"/>
    </xf>
    <xf numFmtId="0" fontId="8" fillId="0" borderId="0" xfId="0" applyFont="1" applyProtection="1"/>
    <xf numFmtId="0" fontId="10" fillId="0" borderId="15" xfId="0" applyFont="1" applyBorder="1" applyAlignment="1" applyProtection="1">
      <alignment horizontal="right"/>
    </xf>
    <xf numFmtId="167" fontId="10" fillId="0" borderId="15" xfId="0" applyNumberFormat="1" applyFont="1" applyBorder="1" applyAlignment="1" applyProtection="1">
      <alignment horizontal="right"/>
    </xf>
    <xf numFmtId="0" fontId="0" fillId="0" borderId="16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24" fillId="0" borderId="0" xfId="0" applyFont="1" applyProtection="1"/>
    <xf numFmtId="0" fontId="8" fillId="0" borderId="0" xfId="0" applyFont="1" applyBorder="1" applyProtection="1"/>
    <xf numFmtId="180" fontId="8" fillId="0" borderId="0" xfId="0" applyNumberFormat="1" applyFont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0" fillId="0" borderId="0" xfId="0" applyFont="1" applyFill="1" applyBorder="1" applyProtection="1"/>
    <xf numFmtId="0" fontId="8" fillId="0" borderId="0" xfId="0" applyFont="1" applyFill="1" applyProtection="1"/>
    <xf numFmtId="42" fontId="8" fillId="0" borderId="0" xfId="3" applyNumberFormat="1" applyFont="1" applyFill="1" applyBorder="1" applyProtection="1"/>
    <xf numFmtId="172" fontId="8" fillId="0" borderId="0" xfId="1" applyNumberFormat="1" applyFont="1" applyFill="1" applyBorder="1" applyProtection="1"/>
    <xf numFmtId="172" fontId="10" fillId="0" borderId="0" xfId="1" applyNumberFormat="1" applyFont="1" applyFill="1" applyBorder="1" applyProtection="1"/>
    <xf numFmtId="42" fontId="8" fillId="0" borderId="0" xfId="0" applyNumberFormat="1" applyFont="1" applyFill="1" applyBorder="1" applyProtection="1"/>
    <xf numFmtId="41" fontId="8" fillId="0" borderId="0" xfId="0" applyNumberFormat="1" applyFont="1" applyFill="1" applyBorder="1" applyProtection="1"/>
    <xf numFmtId="180" fontId="8" fillId="0" borderId="0" xfId="0" applyNumberFormat="1" applyFont="1" applyFill="1" applyProtection="1"/>
    <xf numFmtId="172" fontId="9" fillId="0" borderId="0" xfId="1" applyNumberFormat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/>
    </xf>
    <xf numFmtId="0" fontId="15" fillId="0" borderId="0" xfId="0" applyFont="1" applyProtection="1"/>
    <xf numFmtId="171" fontId="15" fillId="0" borderId="0" xfId="0" applyNumberFormat="1" applyFont="1" applyProtection="1"/>
    <xf numFmtId="0" fontId="11" fillId="0" borderId="0" xfId="0" quotePrefix="1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171" fontId="1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171" fontId="18" fillId="0" borderId="0" xfId="0" applyNumberFormat="1" applyFont="1" applyAlignment="1" applyProtection="1">
      <alignment horizontal="center"/>
    </xf>
    <xf numFmtId="181" fontId="7" fillId="0" borderId="0" xfId="0" applyNumberFormat="1" applyFont="1" applyFill="1" applyAlignment="1" applyProtection="1">
      <alignment horizontal="center"/>
    </xf>
    <xf numFmtId="181" fontId="7" fillId="0" borderId="0" xfId="0" applyNumberFormat="1" applyFont="1" applyAlignment="1" applyProtection="1">
      <alignment horizontal="center"/>
    </xf>
    <xf numFmtId="173" fontId="25" fillId="0" borderId="9" xfId="8" applyNumberFormat="1" applyFont="1" applyFill="1" applyBorder="1" applyAlignment="1" applyProtection="1">
      <alignment horizontal="right"/>
    </xf>
    <xf numFmtId="173" fontId="25" fillId="0" borderId="0" xfId="8" applyNumberFormat="1" applyFont="1" applyFill="1" applyBorder="1" applyAlignment="1" applyProtection="1">
      <alignment horizontal="right"/>
    </xf>
    <xf numFmtId="173" fontId="28" fillId="0" borderId="9" xfId="8" applyNumberFormat="1" applyFont="1" applyFill="1" applyBorder="1" applyAlignment="1" applyProtection="1">
      <alignment horizontal="right"/>
    </xf>
    <xf numFmtId="173" fontId="28" fillId="0" borderId="0" xfId="8" applyNumberFormat="1" applyFont="1" applyFill="1" applyBorder="1" applyAlignment="1" applyProtection="1">
      <alignment horizontal="right"/>
    </xf>
    <xf numFmtId="37" fontId="25" fillId="0" borderId="0" xfId="8" applyNumberFormat="1" applyFont="1" applyFill="1" applyBorder="1" applyAlignment="1" applyProtection="1">
      <alignment horizontal="right"/>
    </xf>
    <xf numFmtId="37" fontId="25" fillId="0" borderId="9" xfId="8" applyNumberFormat="1" applyFont="1" applyFill="1" applyBorder="1" applyAlignment="1" applyProtection="1">
      <alignment horizontal="right"/>
    </xf>
    <xf numFmtId="169" fontId="25" fillId="0" borderId="9" xfId="8" applyNumberFormat="1" applyFont="1" applyFill="1" applyBorder="1" applyAlignment="1" applyProtection="1">
      <alignment horizontal="right"/>
    </xf>
    <xf numFmtId="169" fontId="25" fillId="0" borderId="0" xfId="8" applyNumberFormat="1" applyFont="1" applyFill="1" applyBorder="1" applyAlignment="1" applyProtection="1">
      <alignment horizontal="right"/>
    </xf>
    <xf numFmtId="175" fontId="25" fillId="0" borderId="9" xfId="8" applyNumberFormat="1" applyFont="1" applyFill="1" applyBorder="1" applyAlignment="1" applyProtection="1">
      <alignment horizontal="right"/>
    </xf>
    <xf numFmtId="177" fontId="25" fillId="0" borderId="0" xfId="8" applyNumberFormat="1" applyFont="1" applyFill="1" applyBorder="1" applyAlignment="1" applyProtection="1">
      <alignment horizontal="right"/>
    </xf>
    <xf numFmtId="174" fontId="25" fillId="0" borderId="9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right"/>
    </xf>
    <xf numFmtId="174" fontId="25" fillId="0" borderId="11" xfId="8" applyNumberFormat="1" applyFont="1" applyFill="1" applyBorder="1" applyAlignment="1" applyProtection="1">
      <alignment horizontal="left"/>
    </xf>
    <xf numFmtId="0" fontId="30" fillId="0" borderId="0" xfId="0" applyFont="1" applyFill="1" applyBorder="1" applyProtection="1"/>
    <xf numFmtId="182" fontId="25" fillId="0" borderId="9" xfId="8" applyNumberFormat="1" applyFont="1" applyFill="1" applyBorder="1" applyAlignment="1" applyProtection="1">
      <alignment horizontal="right"/>
    </xf>
    <xf numFmtId="182" fontId="25" fillId="0" borderId="0" xfId="8" applyNumberFormat="1" applyFont="1" applyFill="1" applyBorder="1" applyAlignment="1" applyProtection="1">
      <alignment horizontal="right"/>
    </xf>
    <xf numFmtId="182" fontId="25" fillId="0" borderId="20" xfId="8" applyNumberFormat="1" applyFont="1" applyFill="1" applyBorder="1" applyAlignment="1" applyProtection="1">
      <alignment horizontal="right"/>
    </xf>
    <xf numFmtId="182" fontId="25" fillId="0" borderId="10" xfId="8" applyNumberFormat="1" applyFont="1" applyFill="1" applyBorder="1" applyAlignment="1" applyProtection="1">
      <alignment horizontal="right"/>
    </xf>
    <xf numFmtId="181" fontId="25" fillId="0" borderId="9" xfId="2" applyNumberFormat="1" applyFont="1" applyFill="1" applyBorder="1" applyAlignment="1" applyProtection="1">
      <alignment horizontal="right"/>
    </xf>
    <xf numFmtId="181" fontId="25" fillId="0" borderId="0" xfId="8" applyNumberFormat="1" applyFont="1" applyFill="1" applyBorder="1" applyAlignment="1" applyProtection="1">
      <alignment horizontal="right"/>
    </xf>
    <xf numFmtId="181" fontId="25" fillId="0" borderId="9" xfId="8" applyNumberFormat="1" applyFont="1" applyFill="1" applyBorder="1" applyAlignment="1" applyProtection="1">
      <alignment horizontal="right"/>
    </xf>
    <xf numFmtId="181" fontId="28" fillId="0" borderId="9" xfId="2" applyNumberFormat="1" applyFont="1" applyFill="1" applyBorder="1" applyAlignment="1" applyProtection="1">
      <alignment horizontal="right"/>
    </xf>
    <xf numFmtId="181" fontId="28" fillId="0" borderId="0" xfId="2" applyNumberFormat="1" applyFont="1" applyFill="1" applyBorder="1" applyAlignment="1" applyProtection="1">
      <alignment horizontal="right"/>
    </xf>
    <xf numFmtId="181" fontId="25" fillId="0" borderId="9" xfId="1" applyNumberFormat="1" applyFont="1" applyFill="1" applyBorder="1" applyAlignment="1" applyProtection="1">
      <alignment horizontal="right"/>
    </xf>
    <xf numFmtId="181" fontId="25" fillId="0" borderId="0" xfId="1" applyNumberFormat="1" applyFont="1" applyFill="1" applyBorder="1" applyAlignment="1" applyProtection="1">
      <alignment horizontal="right"/>
    </xf>
    <xf numFmtId="181" fontId="25" fillId="0" borderId="0" xfId="2" applyNumberFormat="1" applyFont="1" applyFill="1" applyBorder="1" applyAlignment="1" applyProtection="1">
      <alignment horizontal="right"/>
    </xf>
    <xf numFmtId="181" fontId="28" fillId="0" borderId="9" xfId="8" applyNumberFormat="1" applyFont="1" applyFill="1" applyBorder="1" applyAlignment="1" applyProtection="1">
      <alignment horizontal="right"/>
    </xf>
    <xf numFmtId="181" fontId="28" fillId="0" borderId="0" xfId="8" applyNumberFormat="1" applyFont="1" applyFill="1" applyBorder="1" applyAlignment="1" applyProtection="1">
      <alignment horizontal="right"/>
    </xf>
    <xf numFmtId="0" fontId="23" fillId="0" borderId="13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23" fillId="0" borderId="13" xfId="0" applyFont="1" applyFill="1" applyBorder="1" applyAlignment="1" applyProtection="1"/>
    <xf numFmtId="171" fontId="3" fillId="0" borderId="0" xfId="0" applyNumberFormat="1" applyFont="1" applyFill="1" applyBorder="1" applyAlignment="1" applyProtection="1">
      <alignment horizontal="right"/>
    </xf>
    <xf numFmtId="7" fontId="10" fillId="5" borderId="13" xfId="0" applyNumberFormat="1" applyFont="1" applyFill="1" applyBorder="1" applyAlignment="1" applyProtection="1">
      <alignment horizontal="right"/>
    </xf>
    <xf numFmtId="0" fontId="10" fillId="5" borderId="13" xfId="0" applyFont="1" applyFill="1" applyBorder="1" applyAlignment="1" applyProtection="1">
      <alignment horizontal="center"/>
    </xf>
    <xf numFmtId="0" fontId="0" fillId="5" borderId="13" xfId="0" applyFill="1" applyBorder="1" applyProtection="1"/>
    <xf numFmtId="8" fontId="10" fillId="5" borderId="13" xfId="0" applyNumberFormat="1" applyFont="1" applyFill="1" applyBorder="1" applyAlignment="1" applyProtection="1">
      <alignment horizontal="right"/>
    </xf>
    <xf numFmtId="4" fontId="10" fillId="5" borderId="13" xfId="0" applyNumberFormat="1" applyFont="1" applyFill="1" applyBorder="1" applyAlignment="1" applyProtection="1">
      <alignment horizontal="right"/>
    </xf>
    <xf numFmtId="167" fontId="10" fillId="5" borderId="22" xfId="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center"/>
    </xf>
    <xf numFmtId="166" fontId="8" fillId="0" borderId="0" xfId="0" applyNumberFormat="1" applyFont="1" applyFill="1" applyProtection="1"/>
    <xf numFmtId="167" fontId="10" fillId="0" borderId="15" xfId="0" applyNumberFormat="1" applyFont="1" applyFill="1" applyBorder="1" applyAlignment="1" applyProtection="1">
      <alignment horizontal="right"/>
    </xf>
    <xf numFmtId="166" fontId="8" fillId="0" borderId="0" xfId="9" applyNumberFormat="1" applyFont="1" applyFill="1" applyAlignment="1" applyProtection="1">
      <alignment horizontal="center"/>
    </xf>
    <xf numFmtId="166" fontId="8" fillId="0" borderId="0" xfId="9" applyNumberFormat="1" applyFont="1" applyFill="1" applyBorder="1" applyAlignment="1" applyProtection="1">
      <alignment horizontal="center"/>
    </xf>
    <xf numFmtId="166" fontId="8" fillId="0" borderId="13" xfId="9" applyNumberFormat="1" applyFont="1" applyFill="1" applyBorder="1" applyAlignment="1" applyProtection="1">
      <alignment horizontal="center"/>
    </xf>
    <xf numFmtId="173" fontId="26" fillId="0" borderId="0" xfId="8" applyNumberFormat="1" applyFont="1" applyAlignment="1" applyProtection="1">
      <alignment horizontal="left"/>
    </xf>
    <xf numFmtId="173" fontId="25" fillId="0" borderId="0" xfId="8" applyNumberFormat="1" applyFont="1" applyBorder="1" applyAlignment="1" applyProtection="1">
      <alignment horizontal="right"/>
    </xf>
    <xf numFmtId="173" fontId="25" fillId="0" borderId="8" xfId="8" applyNumberFormat="1" applyFont="1" applyBorder="1" applyAlignment="1" applyProtection="1">
      <alignment horizontal="right"/>
    </xf>
    <xf numFmtId="173" fontId="27" fillId="0" borderId="0" xfId="8" applyNumberFormat="1" applyFont="1" applyAlignment="1" applyProtection="1">
      <alignment horizontal="left"/>
    </xf>
    <xf numFmtId="173" fontId="28" fillId="0" borderId="0" xfId="8" applyNumberFormat="1" applyFont="1" applyBorder="1" applyAlignment="1" applyProtection="1">
      <alignment horizontal="right"/>
    </xf>
    <xf numFmtId="173" fontId="28" fillId="0" borderId="8" xfId="8" applyNumberFormat="1" applyFont="1" applyBorder="1" applyAlignment="1" applyProtection="1">
      <alignment horizontal="right"/>
    </xf>
    <xf numFmtId="175" fontId="25" fillId="0" borderId="0" xfId="8" applyNumberFormat="1" applyFont="1" applyAlignment="1" applyProtection="1">
      <alignment horizontal="left"/>
    </xf>
    <xf numFmtId="169" fontId="25" fillId="0" borderId="0" xfId="8" applyNumberFormat="1" applyFont="1" applyAlignment="1" applyProtection="1">
      <alignment horizontal="left"/>
    </xf>
    <xf numFmtId="173" fontId="25" fillId="0" borderId="0" xfId="8" applyNumberFormat="1" applyFont="1" applyAlignment="1" applyProtection="1">
      <alignment horizontal="left"/>
    </xf>
    <xf numFmtId="175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left"/>
    </xf>
    <xf numFmtId="174" fontId="26" fillId="0" borderId="0" xfId="8" applyNumberFormat="1" applyFont="1" applyAlignment="1" applyProtection="1">
      <alignment horizontal="left"/>
    </xf>
    <xf numFmtId="181" fontId="25" fillId="0" borderId="8" xfId="8" applyNumberFormat="1" applyFont="1" applyFill="1" applyBorder="1" applyAlignment="1" applyProtection="1">
      <alignment horizontal="right"/>
    </xf>
    <xf numFmtId="181" fontId="28" fillId="0" borderId="8" xfId="8" applyNumberFormat="1" applyFont="1" applyFill="1" applyBorder="1" applyAlignment="1" applyProtection="1">
      <alignment horizontal="right"/>
    </xf>
    <xf numFmtId="174" fontId="28" fillId="0" borderId="11" xfId="8" applyNumberFormat="1" applyFont="1" applyBorder="1" applyAlignment="1" applyProtection="1">
      <alignment horizontal="right"/>
    </xf>
    <xf numFmtId="173" fontId="25" fillId="0" borderId="2" xfId="8" applyNumberFormat="1" applyFont="1" applyFill="1" applyBorder="1" applyAlignment="1" applyProtection="1">
      <alignment horizontal="right"/>
    </xf>
    <xf numFmtId="174" fontId="28" fillId="0" borderId="12" xfId="8" applyNumberFormat="1" applyFont="1" applyFill="1" applyBorder="1" applyAlignment="1" applyProtection="1">
      <alignment horizontal="right"/>
    </xf>
    <xf numFmtId="174" fontId="25" fillId="0" borderId="12" xfId="8" applyNumberFormat="1" applyFont="1" applyBorder="1" applyAlignment="1" applyProtection="1">
      <alignment horizontal="left"/>
    </xf>
    <xf numFmtId="43" fontId="0" fillId="0" borderId="0" xfId="1" applyFont="1" applyProtection="1"/>
    <xf numFmtId="0" fontId="3" fillId="0" borderId="0" xfId="0" applyFont="1" applyProtection="1"/>
    <xf numFmtId="171" fontId="3" fillId="0" borderId="0" xfId="0" applyNumberFormat="1" applyFont="1" applyFill="1" applyBorder="1" applyProtection="1"/>
    <xf numFmtId="0" fontId="3" fillId="0" borderId="18" xfId="0" applyFont="1" applyFill="1" applyBorder="1" applyProtection="1"/>
    <xf numFmtId="172" fontId="1" fillId="0" borderId="0" xfId="1" applyNumberFormat="1" applyFont="1" applyFill="1" applyBorder="1" applyProtection="1"/>
    <xf numFmtId="172" fontId="1" fillId="0" borderId="15" xfId="1" applyNumberFormat="1" applyFont="1" applyFill="1" applyBorder="1" applyProtection="1"/>
    <xf numFmtId="170" fontId="4" fillId="0" borderId="0" xfId="0" applyNumberFormat="1" applyFont="1" applyFill="1" applyProtection="1"/>
    <xf numFmtId="164" fontId="2" fillId="0" borderId="0" xfId="0" applyNumberFormat="1" applyFont="1" applyFill="1" applyProtection="1"/>
    <xf numFmtId="0" fontId="1" fillId="0" borderId="6" xfId="0" applyFont="1" applyBorder="1" applyAlignment="1" applyProtection="1">
      <alignment horizontal="center"/>
    </xf>
    <xf numFmtId="0" fontId="1" fillId="5" borderId="13" xfId="0" applyFont="1" applyFill="1" applyBorder="1" applyAlignment="1" applyProtection="1">
      <alignment horizontal="center"/>
    </xf>
    <xf numFmtId="8" fontId="1" fillId="0" borderId="6" xfId="0" applyNumberFormat="1" applyFont="1" applyFill="1" applyBorder="1" applyAlignment="1" applyProtection="1">
      <alignment horizontal="right"/>
    </xf>
    <xf numFmtId="8" fontId="1" fillId="0" borderId="0" xfId="0" applyNumberFormat="1" applyFont="1" applyBorder="1" applyAlignment="1" applyProtection="1">
      <alignment horizontal="right"/>
    </xf>
    <xf numFmtId="7" fontId="1" fillId="0" borderId="0" xfId="0" applyNumberFormat="1" applyFont="1" applyFill="1" applyBorder="1" applyAlignment="1" applyProtection="1">
      <alignment horizontal="right"/>
    </xf>
    <xf numFmtId="7" fontId="1" fillId="0" borderId="0" xfId="0" applyNumberFormat="1" applyFont="1" applyBorder="1" applyAlignment="1" applyProtection="1">
      <alignment horizontal="right"/>
    </xf>
    <xf numFmtId="7" fontId="1" fillId="5" borderId="13" xfId="0" applyNumberFormat="1" applyFont="1" applyFill="1" applyBorder="1" applyAlignment="1" applyProtection="1">
      <alignment horizontal="right"/>
    </xf>
    <xf numFmtId="8" fontId="1" fillId="0" borderId="0" xfId="0" applyNumberFormat="1" applyFont="1" applyFill="1" applyBorder="1" applyAlignment="1" applyProtection="1">
      <alignment horizontal="right"/>
    </xf>
    <xf numFmtId="8" fontId="1" fillId="5" borderId="13" xfId="0" applyNumberFormat="1" applyFont="1" applyFill="1" applyBorder="1" applyAlignment="1" applyProtection="1">
      <alignment horizontal="right"/>
    </xf>
    <xf numFmtId="43" fontId="1" fillId="0" borderId="6" xfId="1" applyFont="1" applyFill="1" applyBorder="1" applyAlignment="1" applyProtection="1">
      <alignment horizontal="right"/>
    </xf>
    <xf numFmtId="43" fontId="1" fillId="0" borderId="0" xfId="1" applyFont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right"/>
    </xf>
    <xf numFmtId="40" fontId="1" fillId="0" borderId="0" xfId="0" applyNumberFormat="1" applyFont="1" applyBorder="1" applyAlignment="1" applyProtection="1">
      <alignment horizontal="right"/>
    </xf>
    <xf numFmtId="40" fontId="1" fillId="0" borderId="0" xfId="0" applyNumberFormat="1" applyFont="1" applyFill="1" applyBorder="1" applyAlignment="1" applyProtection="1">
      <alignment horizontal="right"/>
    </xf>
    <xf numFmtId="4" fontId="1" fillId="5" borderId="13" xfId="0" applyNumberFormat="1" applyFont="1" applyFill="1" applyBorder="1" applyAlignment="1" applyProtection="1">
      <alignment horizontal="right"/>
    </xf>
    <xf numFmtId="167" fontId="1" fillId="0" borderId="23" xfId="0" applyNumberFormat="1" applyFont="1" applyFill="1" applyBorder="1" applyAlignment="1" applyProtection="1">
      <alignment horizontal="right"/>
    </xf>
    <xf numFmtId="0" fontId="1" fillId="0" borderId="15" xfId="0" applyFont="1" applyBorder="1" applyAlignment="1" applyProtection="1">
      <alignment horizontal="right"/>
    </xf>
    <xf numFmtId="167" fontId="1" fillId="0" borderId="15" xfId="0" applyNumberFormat="1" applyFont="1" applyBorder="1" applyAlignment="1" applyProtection="1">
      <alignment horizontal="right"/>
    </xf>
    <xf numFmtId="167" fontId="1" fillId="0" borderId="15" xfId="0" applyNumberFormat="1" applyFont="1" applyFill="1" applyBorder="1" applyAlignment="1" applyProtection="1">
      <alignment horizontal="right"/>
    </xf>
    <xf numFmtId="167" fontId="1" fillId="5" borderId="22" xfId="0" applyNumberFormat="1" applyFont="1" applyFill="1" applyBorder="1" applyAlignment="1" applyProtection="1">
      <alignment horizontal="right"/>
    </xf>
    <xf numFmtId="43" fontId="8" fillId="0" borderId="0" xfId="1" applyFont="1" applyBorder="1" applyAlignment="1" applyProtection="1">
      <alignment horizontal="right"/>
    </xf>
    <xf numFmtId="43" fontId="3" fillId="0" borderId="0" xfId="1" applyFont="1" applyFill="1" applyBorder="1" applyAlignment="1" applyProtection="1">
      <alignment horizontal="right"/>
    </xf>
    <xf numFmtId="43" fontId="3" fillId="0" borderId="0" xfId="1" applyFont="1" applyBorder="1" applyAlignment="1" applyProtection="1">
      <alignment horizontal="right"/>
    </xf>
    <xf numFmtId="43" fontId="3" fillId="5" borderId="13" xfId="1" applyFont="1" applyFill="1" applyBorder="1" applyAlignment="1" applyProtection="1">
      <alignment horizontal="right"/>
    </xf>
    <xf numFmtId="43" fontId="1" fillId="5" borderId="13" xfId="1" applyFont="1" applyFill="1" applyBorder="1" applyAlignment="1" applyProtection="1">
      <alignment horizontal="right"/>
    </xf>
    <xf numFmtId="43" fontId="8" fillId="5" borderId="13" xfId="1" applyFont="1" applyFill="1" applyBorder="1" applyAlignment="1" applyProtection="1">
      <alignment horizontal="right"/>
    </xf>
    <xf numFmtId="43" fontId="10" fillId="5" borderId="13" xfId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181" fontId="3" fillId="0" borderId="0" xfId="0" applyNumberFormat="1" applyFont="1" applyProtection="1"/>
    <xf numFmtId="0" fontId="1" fillId="0" borderId="0" xfId="0" applyFont="1" applyAlignment="1" applyProtection="1">
      <alignment horizontal="right"/>
    </xf>
    <xf numFmtId="181" fontId="1" fillId="0" borderId="0" xfId="0" applyNumberFormat="1" applyFont="1" applyFill="1" applyProtection="1"/>
    <xf numFmtId="181" fontId="18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Protection="1"/>
    <xf numFmtId="181" fontId="17" fillId="0" borderId="0" xfId="0" applyNumberFormat="1" applyFont="1" applyFill="1" applyBorder="1" applyProtection="1"/>
    <xf numFmtId="181" fontId="15" fillId="0" borderId="0" xfId="0" applyNumberFormat="1" applyFont="1" applyFill="1" applyBorder="1" applyProtection="1"/>
    <xf numFmtId="181" fontId="15" fillId="0" borderId="0" xfId="0" applyNumberFormat="1" applyFont="1" applyFill="1" applyProtection="1"/>
    <xf numFmtId="0" fontId="1" fillId="0" borderId="0" xfId="0" applyFont="1" applyBorder="1" applyAlignment="1" applyProtection="1">
      <alignment horizontal="right"/>
    </xf>
    <xf numFmtId="181" fontId="1" fillId="0" borderId="2" xfId="0" applyNumberFormat="1" applyFont="1" applyFill="1" applyBorder="1" applyProtection="1"/>
    <xf numFmtId="181" fontId="1" fillId="0" borderId="0" xfId="0" applyNumberFormat="1" applyFont="1" applyBorder="1" applyProtection="1"/>
    <xf numFmtId="181" fontId="1" fillId="0" borderId="0" xfId="0" applyNumberFormat="1" applyFont="1" applyFill="1" applyBorder="1" applyProtection="1"/>
    <xf numFmtId="0" fontId="1" fillId="0" borderId="5" xfId="0" applyFont="1" applyFill="1" applyBorder="1" applyProtection="1"/>
    <xf numFmtId="0" fontId="1" fillId="0" borderId="19" xfId="0" applyFont="1" applyFill="1" applyBorder="1" applyAlignment="1" applyProtection="1">
      <alignment horizontal="right"/>
    </xf>
    <xf numFmtId="181" fontId="1" fillId="0" borderId="26" xfId="0" applyNumberFormat="1" applyFont="1" applyFill="1" applyBorder="1" applyProtection="1"/>
    <xf numFmtId="181" fontId="1" fillId="0" borderId="19" xfId="0" applyNumberFormat="1" applyFont="1" applyFill="1" applyBorder="1" applyProtection="1"/>
    <xf numFmtId="181" fontId="1" fillId="0" borderId="27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181" fontId="1" fillId="0" borderId="13" xfId="0" applyNumberFormat="1" applyFont="1" applyFill="1" applyBorder="1" applyProtection="1"/>
    <xf numFmtId="171" fontId="3" fillId="0" borderId="13" xfId="0" applyNumberFormat="1" applyFont="1" applyFill="1" applyBorder="1" applyProtection="1"/>
    <xf numFmtId="0" fontId="2" fillId="0" borderId="6" xfId="0" applyFont="1" applyFill="1" applyBorder="1" applyProtection="1"/>
    <xf numFmtId="181" fontId="3" fillId="0" borderId="2" xfId="0" applyNumberFormat="1" applyFont="1" applyFill="1" applyBorder="1" applyProtection="1"/>
    <xf numFmtId="171" fontId="3" fillId="0" borderId="2" xfId="0" applyNumberFormat="1" applyFont="1" applyFill="1" applyBorder="1" applyProtection="1"/>
    <xf numFmtId="171" fontId="3" fillId="0" borderId="24" xfId="0" applyNumberFormat="1" applyFont="1" applyFill="1" applyBorder="1" applyProtection="1"/>
    <xf numFmtId="0" fontId="1" fillId="0" borderId="6" xfId="0" applyFont="1" applyBorder="1" applyProtection="1"/>
    <xf numFmtId="0" fontId="1" fillId="0" borderId="13" xfId="0" applyFont="1" applyFill="1" applyBorder="1" applyProtection="1"/>
    <xf numFmtId="0" fontId="1" fillId="0" borderId="16" xfId="0" applyFont="1" applyBorder="1" applyProtection="1"/>
    <xf numFmtId="0" fontId="1" fillId="0" borderId="17" xfId="0" applyFont="1" applyBorder="1" applyAlignment="1" applyProtection="1">
      <alignment horizontal="right"/>
    </xf>
    <xf numFmtId="181" fontId="1" fillId="0" borderId="17" xfId="0" applyNumberFormat="1" applyFont="1" applyFill="1" applyBorder="1" applyProtection="1"/>
    <xf numFmtId="181" fontId="1" fillId="0" borderId="17" xfId="0" applyNumberFormat="1" applyFont="1" applyBorder="1" applyProtection="1"/>
    <xf numFmtId="181" fontId="1" fillId="0" borderId="18" xfId="0" applyNumberFormat="1" applyFont="1" applyFill="1" applyBorder="1" applyProtection="1"/>
    <xf numFmtId="0" fontId="1" fillId="0" borderId="28" xfId="0" applyFont="1" applyFill="1" applyBorder="1" applyProtection="1"/>
    <xf numFmtId="0" fontId="1" fillId="0" borderId="29" xfId="0" applyFont="1" applyFill="1" applyBorder="1" applyAlignment="1" applyProtection="1">
      <alignment horizontal="right"/>
    </xf>
    <xf numFmtId="181" fontId="1" fillId="0" borderId="29" xfId="0" applyNumberFormat="1" applyFont="1" applyFill="1" applyBorder="1" applyProtection="1"/>
    <xf numFmtId="181" fontId="1" fillId="0" borderId="30" xfId="0" applyNumberFormat="1" applyFont="1" applyFill="1" applyBorder="1" applyProtection="1"/>
    <xf numFmtId="181" fontId="3" fillId="0" borderId="0" xfId="0" applyNumberFormat="1" applyFont="1" applyFill="1" applyBorder="1" applyProtection="1"/>
    <xf numFmtId="0" fontId="32" fillId="0" borderId="5" xfId="0" applyFont="1" applyBorder="1" applyProtection="1"/>
    <xf numFmtId="172" fontId="3" fillId="0" borderId="0" xfId="1" applyNumberFormat="1" applyFont="1" applyFill="1" applyBorder="1" applyProtection="1"/>
    <xf numFmtId="172" fontId="1" fillId="0" borderId="14" xfId="1" applyNumberFormat="1" applyFont="1" applyFill="1" applyBorder="1" applyProtection="1"/>
    <xf numFmtId="180" fontId="3" fillId="0" borderId="0" xfId="0" applyNumberFormat="1" applyFont="1" applyFill="1" applyProtection="1"/>
    <xf numFmtId="0" fontId="25" fillId="0" borderId="11" xfId="8" applyFont="1" applyFill="1" applyBorder="1" applyAlignment="1" applyProtection="1">
      <alignment horizontal="center"/>
    </xf>
    <xf numFmtId="0" fontId="25" fillId="0" borderId="2" xfId="8" applyFont="1" applyFill="1" applyBorder="1" applyAlignment="1" applyProtection="1">
      <alignment horizontal="center"/>
    </xf>
    <xf numFmtId="0" fontId="25" fillId="0" borderId="2" xfId="8" applyFont="1" applyBorder="1" applyAlignment="1" applyProtection="1">
      <alignment horizontal="center"/>
    </xf>
    <xf numFmtId="0" fontId="25" fillId="0" borderId="9" xfId="8" applyFont="1" applyFill="1" applyBorder="1" applyAlignment="1" applyProtection="1">
      <alignment horizontal="center"/>
    </xf>
    <xf numFmtId="0" fontId="25" fillId="0" borderId="0" xfId="8" applyFont="1" applyFill="1" applyBorder="1" applyAlignment="1" applyProtection="1">
      <alignment horizontal="center"/>
    </xf>
    <xf numFmtId="0" fontId="25" fillId="0" borderId="0" xfId="8" applyFont="1" applyBorder="1" applyAlignment="1" applyProtection="1">
      <alignment horizontal="center"/>
    </xf>
    <xf numFmtId="0" fontId="25" fillId="0" borderId="8" xfId="8" applyFont="1" applyBorder="1" applyAlignment="1" applyProtection="1">
      <alignment horizontal="center"/>
    </xf>
    <xf numFmtId="182" fontId="25" fillId="0" borderId="8" xfId="8" applyNumberFormat="1" applyFont="1" applyFill="1" applyBorder="1" applyAlignment="1" applyProtection="1">
      <alignment horizontal="right"/>
    </xf>
    <xf numFmtId="181" fontId="28" fillId="0" borderId="8" xfId="2" applyNumberFormat="1" applyFont="1" applyFill="1" applyBorder="1" applyAlignment="1" applyProtection="1">
      <alignment horizontal="right"/>
    </xf>
    <xf numFmtId="181" fontId="25" fillId="0" borderId="8" xfId="1" applyNumberFormat="1" applyFont="1" applyFill="1" applyBorder="1" applyAlignment="1" applyProtection="1">
      <alignment horizontal="right"/>
    </xf>
    <xf numFmtId="37" fontId="25" fillId="0" borderId="8" xfId="8" applyNumberFormat="1" applyFont="1" applyFill="1" applyBorder="1" applyAlignment="1" applyProtection="1">
      <alignment horizontal="right"/>
    </xf>
    <xf numFmtId="181" fontId="25" fillId="0" borderId="8" xfId="2" applyNumberFormat="1" applyFont="1" applyFill="1" applyBorder="1" applyAlignment="1" applyProtection="1">
      <alignment horizontal="right"/>
    </xf>
    <xf numFmtId="169" fontId="25" fillId="0" borderId="8" xfId="8" applyNumberFormat="1" applyFont="1" applyFill="1" applyBorder="1" applyAlignment="1" applyProtection="1">
      <alignment horizontal="right"/>
    </xf>
    <xf numFmtId="182" fontId="25" fillId="0" borderId="21" xfId="8" applyNumberFormat="1" applyFont="1" applyFill="1" applyBorder="1" applyAlignment="1" applyProtection="1">
      <alignment horizontal="right"/>
    </xf>
    <xf numFmtId="177" fontId="25" fillId="0" borderId="8" xfId="8" applyNumberFormat="1" applyFont="1" applyFill="1" applyBorder="1" applyAlignment="1" applyProtection="1">
      <alignment horizontal="right"/>
    </xf>
    <xf numFmtId="174" fontId="25" fillId="0" borderId="8" xfId="8" applyNumberFormat="1" applyFont="1" applyFill="1" applyBorder="1" applyAlignment="1" applyProtection="1">
      <alignment horizontal="right"/>
    </xf>
    <xf numFmtId="0" fontId="25" fillId="0" borderId="0" xfId="8" applyFont="1" applyAlignment="1" applyProtection="1">
      <alignment horizontal="left"/>
    </xf>
    <xf numFmtId="0" fontId="25" fillId="0" borderId="0" xfId="8" applyFont="1" applyProtection="1"/>
    <xf numFmtId="0" fontId="25" fillId="0" borderId="0" xfId="8" applyFont="1" applyBorder="1" applyAlignment="1" applyProtection="1">
      <alignment horizontal="left"/>
    </xf>
    <xf numFmtId="0" fontId="25" fillId="0" borderId="0" xfId="8" applyFont="1" applyBorder="1" applyProtection="1"/>
    <xf numFmtId="0" fontId="25" fillId="0" borderId="2" xfId="8" applyFont="1" applyBorder="1" applyProtection="1"/>
    <xf numFmtId="173" fontId="25" fillId="0" borderId="0" xfId="8" applyNumberFormat="1" applyFont="1" applyAlignment="1" applyProtection="1">
      <alignment horizontal="right"/>
    </xf>
    <xf numFmtId="173" fontId="28" fillId="0" borderId="0" xfId="8" applyNumberFormat="1" applyFont="1" applyAlignment="1" applyProtection="1">
      <alignment horizontal="right"/>
    </xf>
    <xf numFmtId="0" fontId="25" fillId="0" borderId="0" xfId="0" applyFont="1" applyProtection="1"/>
    <xf numFmtId="40" fontId="25" fillId="0" borderId="0" xfId="2" applyFont="1" applyAlignment="1" applyProtection="1">
      <alignment horizontal="right"/>
    </xf>
    <xf numFmtId="169" fontId="25" fillId="0" borderId="0" xfId="8" applyNumberFormat="1" applyFont="1" applyAlignment="1" applyProtection="1">
      <alignment horizontal="right"/>
    </xf>
    <xf numFmtId="174" fontId="25" fillId="0" borderId="0" xfId="8" applyNumberFormat="1" applyFont="1" applyAlignment="1" applyProtection="1">
      <alignment horizontal="right"/>
    </xf>
    <xf numFmtId="175" fontId="25" fillId="0" borderId="0" xfId="8" applyNumberFormat="1" applyFont="1" applyBorder="1" applyAlignment="1" applyProtection="1">
      <alignment horizontal="right"/>
    </xf>
    <xf numFmtId="175" fontId="25" fillId="0" borderId="10" xfId="8" applyNumberFormat="1" applyFont="1" applyBorder="1" applyAlignment="1" applyProtection="1">
      <alignment horizontal="right"/>
    </xf>
    <xf numFmtId="174" fontId="28" fillId="0" borderId="0" xfId="8" applyNumberFormat="1" applyFont="1" applyAlignment="1" applyProtection="1">
      <alignment horizontal="right"/>
    </xf>
    <xf numFmtId="174" fontId="28" fillId="0" borderId="0" xfId="8" applyNumberFormat="1" applyFont="1" applyBorder="1" applyAlignment="1" applyProtection="1">
      <alignment horizontal="right"/>
    </xf>
    <xf numFmtId="174" fontId="28" fillId="0" borderId="0" xfId="8" applyNumberFormat="1" applyFont="1" applyFill="1" applyBorder="1" applyAlignment="1" applyProtection="1">
      <alignment horizontal="right"/>
    </xf>
    <xf numFmtId="174" fontId="25" fillId="0" borderId="0" xfId="8" applyNumberFormat="1" applyFont="1" applyFill="1" applyBorder="1" applyAlignment="1" applyProtection="1">
      <alignment horizontal="left"/>
    </xf>
    <xf numFmtId="174" fontId="25" fillId="0" borderId="0" xfId="8" applyNumberFormat="1" applyFont="1" applyBorder="1" applyAlignment="1" applyProtection="1">
      <alignment horizontal="left"/>
    </xf>
    <xf numFmtId="173" fontId="25" fillId="0" borderId="0" xfId="8" applyNumberFormat="1" applyFont="1" applyProtection="1"/>
    <xf numFmtId="173" fontId="25" fillId="0" borderId="0" xfId="8" applyNumberFormat="1" applyFont="1" applyFill="1" applyAlignment="1" applyProtection="1">
      <alignment horizontal="right"/>
    </xf>
    <xf numFmtId="173" fontId="25" fillId="0" borderId="0" xfId="8" applyNumberFormat="1" applyFont="1" applyFill="1" applyProtection="1"/>
    <xf numFmtId="7" fontId="26" fillId="0" borderId="0" xfId="8" applyNumberFormat="1" applyFont="1" applyAlignment="1" applyProtection="1">
      <alignment horizontal="left"/>
    </xf>
    <xf numFmtId="42" fontId="25" fillId="0" borderId="0" xfId="8" applyNumberFormat="1" applyFont="1" applyAlignment="1" applyProtection="1"/>
    <xf numFmtId="7" fontId="25" fillId="0" borderId="0" xfId="8" applyNumberFormat="1" applyFont="1" applyAlignment="1" applyProtection="1"/>
    <xf numFmtId="7" fontId="25" fillId="0" borderId="0" xfId="8" applyNumberFormat="1" applyFont="1" applyAlignment="1" applyProtection="1">
      <alignment horizontal="left"/>
    </xf>
    <xf numFmtId="7" fontId="25" fillId="0" borderId="0" xfId="8" applyNumberFormat="1" applyFont="1" applyFill="1" applyAlignment="1" applyProtection="1"/>
    <xf numFmtId="0" fontId="25" fillId="0" borderId="0" xfId="8" applyFont="1" applyFill="1" applyProtection="1"/>
    <xf numFmtId="8" fontId="25" fillId="0" borderId="0" xfId="8" applyNumberFormat="1" applyFont="1" applyAlignment="1" applyProtection="1">
      <alignment horizontal="left"/>
    </xf>
    <xf numFmtId="8" fontId="25" fillId="0" borderId="0" xfId="8" applyNumberFormat="1" applyFont="1" applyAlignment="1" applyProtection="1">
      <alignment horizontal="right"/>
    </xf>
    <xf numFmtId="8" fontId="25" fillId="0" borderId="0" xfId="8" applyNumberFormat="1" applyFont="1" applyFill="1" applyAlignment="1" applyProtection="1">
      <alignment horizontal="right"/>
    </xf>
    <xf numFmtId="8" fontId="28" fillId="0" borderId="0" xfId="8" applyNumberFormat="1" applyFont="1" applyAlignment="1" applyProtection="1">
      <alignment horizontal="right"/>
    </xf>
    <xf numFmtId="8" fontId="28" fillId="0" borderId="0" xfId="8" applyNumberFormat="1" applyFont="1" applyFill="1" applyAlignment="1" applyProtection="1">
      <alignment horizontal="right"/>
    </xf>
    <xf numFmtId="164" fontId="1" fillId="0" borderId="0" xfId="0" applyNumberFormat="1" applyFont="1" applyProtection="1"/>
    <xf numFmtId="0" fontId="1" fillId="0" borderId="0" xfId="0" applyFont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11" fillId="0" borderId="0" xfId="0" quotePrefix="1" applyFont="1" applyFill="1" applyAlignment="1" applyProtection="1">
      <alignment horizontal="left"/>
    </xf>
    <xf numFmtId="0" fontId="17" fillId="0" borderId="0" xfId="0" applyFont="1" applyFill="1" applyAlignment="1" applyProtection="1">
      <alignment horizontal="center"/>
    </xf>
    <xf numFmtId="171" fontId="17" fillId="0" borderId="0" xfId="0" applyNumberFormat="1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171" fontId="18" fillId="0" borderId="0" xfId="0" applyNumberFormat="1" applyFont="1" applyFill="1" applyAlignment="1" applyProtection="1">
      <alignment horizontal="center"/>
    </xf>
    <xf numFmtId="181" fontId="3" fillId="0" borderId="0" xfId="0" applyNumberFormat="1" applyFont="1" applyFill="1" applyAlignment="1" applyProtection="1">
      <alignment horizontal="right"/>
    </xf>
    <xf numFmtId="181" fontId="4" fillId="0" borderId="0" xfId="0" applyNumberFormat="1" applyFont="1" applyFill="1" applyAlignment="1" applyProtection="1">
      <alignment horizontal="right"/>
    </xf>
    <xf numFmtId="181" fontId="1" fillId="0" borderId="0" xfId="0" applyNumberFormat="1" applyFont="1" applyFill="1" applyAlignment="1" applyProtection="1">
      <alignment horizontal="right"/>
    </xf>
    <xf numFmtId="181" fontId="7" fillId="0" borderId="0" xfId="0" applyNumberFormat="1" applyFont="1" applyFill="1" applyAlignment="1" applyProtection="1">
      <alignment horizontal="right"/>
    </xf>
    <xf numFmtId="181" fontId="1" fillId="0" borderId="2" xfId="0" applyNumberFormat="1" applyFont="1" applyFill="1" applyBorder="1" applyAlignment="1" applyProtection="1">
      <alignment horizontal="right"/>
    </xf>
    <xf numFmtId="181" fontId="1" fillId="0" borderId="0" xfId="0" applyNumberFormat="1" applyFont="1" applyFill="1" applyBorder="1" applyAlignment="1" applyProtection="1">
      <alignment horizontal="right"/>
    </xf>
    <xf numFmtId="181" fontId="1" fillId="0" borderId="26" xfId="0" applyNumberFormat="1" applyFont="1" applyFill="1" applyBorder="1" applyAlignment="1" applyProtection="1">
      <alignment horizontal="right"/>
    </xf>
    <xf numFmtId="181" fontId="3" fillId="0" borderId="2" xfId="0" applyNumberFormat="1" applyFont="1" applyFill="1" applyBorder="1" applyAlignment="1" applyProtection="1">
      <alignment horizontal="right"/>
    </xf>
    <xf numFmtId="0" fontId="1" fillId="0" borderId="16" xfId="0" applyFont="1" applyFill="1" applyBorder="1" applyProtection="1"/>
    <xf numFmtId="0" fontId="1" fillId="0" borderId="17" xfId="0" applyFont="1" applyFill="1" applyBorder="1" applyAlignment="1" applyProtection="1">
      <alignment horizontal="right"/>
    </xf>
    <xf numFmtId="181" fontId="1" fillId="0" borderId="17" xfId="0" applyNumberFormat="1" applyFont="1" applyFill="1" applyBorder="1" applyAlignment="1" applyProtection="1">
      <alignment horizontal="right"/>
    </xf>
    <xf numFmtId="181" fontId="1" fillId="0" borderId="29" xfId="0" applyNumberFormat="1" applyFont="1" applyFill="1" applyBorder="1" applyAlignment="1" applyProtection="1">
      <alignment horizontal="right"/>
    </xf>
    <xf numFmtId="166" fontId="8" fillId="0" borderId="0" xfId="9" applyNumberFormat="1" applyFont="1" applyFill="1" applyAlignment="1" applyProtection="1">
      <alignment horizontal="right"/>
    </xf>
    <xf numFmtId="166" fontId="1" fillId="0" borderId="0" xfId="9" applyNumberFormat="1" applyFont="1" applyFill="1" applyAlignment="1" applyProtection="1">
      <alignment horizontal="right"/>
    </xf>
    <xf numFmtId="166" fontId="1" fillId="0" borderId="17" xfId="9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right"/>
    </xf>
    <xf numFmtId="171" fontId="3" fillId="6" borderId="0" xfId="0" applyNumberFormat="1" applyFont="1" applyFill="1" applyBorder="1" applyAlignment="1" applyProtection="1">
      <alignment horizontal="center"/>
    </xf>
    <xf numFmtId="166" fontId="8" fillId="6" borderId="0" xfId="9" applyNumberFormat="1" applyFont="1" applyFill="1" applyAlignment="1" applyProtection="1">
      <alignment horizontal="center"/>
    </xf>
    <xf numFmtId="179" fontId="3" fillId="6" borderId="0" xfId="0" applyNumberFormat="1" applyFont="1" applyFill="1" applyBorder="1" applyAlignment="1" applyProtection="1">
      <alignment horizontal="center"/>
    </xf>
    <xf numFmtId="8" fontId="10" fillId="0" borderId="6" xfId="0" applyNumberFormat="1" applyFont="1" applyFill="1" applyBorder="1" applyAlignment="1" applyProtection="1">
      <alignment horizontal="right"/>
    </xf>
    <xf numFmtId="43" fontId="10" fillId="0" borderId="6" xfId="1" applyFont="1" applyFill="1" applyBorder="1" applyAlignment="1" applyProtection="1">
      <alignment horizontal="right"/>
    </xf>
    <xf numFmtId="167" fontId="10" fillId="0" borderId="23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72" fontId="8" fillId="6" borderId="0" xfId="1" applyNumberFormat="1" applyFont="1" applyFill="1" applyBorder="1" applyProtection="1"/>
    <xf numFmtId="166" fontId="3" fillId="0" borderId="0" xfId="9" applyNumberFormat="1" applyFont="1" applyFill="1" applyAlignment="1" applyProtection="1">
      <alignment horizontal="right"/>
    </xf>
    <xf numFmtId="183" fontId="0" fillId="0" borderId="0" xfId="9" applyNumberFormat="1" applyFont="1" applyFill="1" applyProtection="1"/>
    <xf numFmtId="44" fontId="0" fillId="0" borderId="0" xfId="0" applyNumberFormat="1" applyFill="1" applyAlignment="1" applyProtection="1"/>
    <xf numFmtId="174" fontId="26" fillId="0" borderId="0" xfId="8" applyNumberFormat="1" applyFont="1" applyBorder="1" applyAlignment="1" applyProtection="1">
      <alignment horizontal="left"/>
    </xf>
    <xf numFmtId="172" fontId="3" fillId="0" borderId="0" xfId="1" applyNumberFormat="1" applyFont="1" applyFill="1" applyBorder="1" applyProtection="1">
      <protection locked="0"/>
    </xf>
    <xf numFmtId="0" fontId="2" fillId="0" borderId="0" xfId="0" applyFont="1" applyFill="1" applyProtection="1"/>
    <xf numFmtId="0" fontId="32" fillId="0" borderId="0" xfId="0" applyFont="1" applyProtection="1"/>
    <xf numFmtId="172" fontId="8" fillId="0" borderId="0" xfId="0" applyNumberFormat="1" applyFont="1" applyProtection="1"/>
    <xf numFmtId="172" fontId="1" fillId="0" borderId="0" xfId="0" applyNumberFormat="1" applyFont="1" applyProtection="1"/>
    <xf numFmtId="172" fontId="33" fillId="0" borderId="0" xfId="1" applyNumberFormat="1" applyFont="1" applyFill="1" applyBorder="1" applyProtection="1"/>
    <xf numFmtId="172" fontId="33" fillId="0" borderId="0" xfId="1" applyNumberFormat="1" applyFont="1" applyFill="1" applyBorder="1" applyProtection="1">
      <protection locked="0"/>
    </xf>
    <xf numFmtId="172" fontId="34" fillId="0" borderId="0" xfId="1" applyNumberFormat="1" applyFont="1" applyFill="1" applyBorder="1" applyProtection="1"/>
    <xf numFmtId="172" fontId="33" fillId="0" borderId="0" xfId="1" applyNumberFormat="1" applyFont="1" applyFill="1" applyProtection="1"/>
    <xf numFmtId="172" fontId="1" fillId="0" borderId="0" xfId="1" applyNumberFormat="1" applyFont="1" applyFill="1" applyProtection="1"/>
    <xf numFmtId="172" fontId="1" fillId="0" borderId="15" xfId="1" applyNumberFormat="1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182" fontId="25" fillId="0" borderId="0" xfId="8" applyNumberFormat="1" applyFont="1" applyFill="1" applyBorder="1" applyAlignment="1" applyProtection="1">
      <alignment horizontal="right"/>
      <protection locked="0"/>
    </xf>
    <xf numFmtId="181" fontId="25" fillId="0" borderId="0" xfId="2" applyNumberFormat="1" applyFont="1" applyFill="1" applyBorder="1" applyAlignment="1" applyProtection="1">
      <alignment horizontal="right"/>
      <protection locked="0"/>
    </xf>
    <xf numFmtId="181" fontId="25" fillId="0" borderId="0" xfId="8" applyNumberFormat="1" applyFont="1" applyFill="1" applyBorder="1" applyAlignment="1" applyProtection="1">
      <alignment horizontal="right"/>
      <protection locked="0"/>
    </xf>
    <xf numFmtId="181" fontId="28" fillId="0" borderId="0" xfId="2" applyNumberFormat="1" applyFont="1" applyFill="1" applyBorder="1" applyAlignment="1" applyProtection="1">
      <alignment horizontal="right"/>
      <protection locked="0"/>
    </xf>
    <xf numFmtId="181" fontId="25" fillId="0" borderId="0" xfId="1" applyNumberFormat="1" applyFont="1" applyFill="1" applyBorder="1" applyAlignment="1" applyProtection="1">
      <alignment horizontal="right"/>
      <protection locked="0"/>
    </xf>
    <xf numFmtId="37" fontId="25" fillId="0" borderId="0" xfId="8" applyNumberFormat="1" applyFont="1" applyFill="1" applyBorder="1" applyAlignment="1" applyProtection="1">
      <alignment horizontal="right"/>
      <protection locked="0"/>
    </xf>
    <xf numFmtId="169" fontId="25" fillId="0" borderId="0" xfId="8" applyNumberFormat="1" applyFont="1" applyFill="1" applyBorder="1" applyAlignment="1" applyProtection="1">
      <alignment horizontal="right"/>
      <protection locked="0"/>
    </xf>
    <xf numFmtId="182" fontId="25" fillId="0" borderId="10" xfId="8" applyNumberFormat="1" applyFont="1" applyFill="1" applyBorder="1" applyAlignment="1" applyProtection="1">
      <alignment horizontal="right"/>
      <protection locked="0"/>
    </xf>
    <xf numFmtId="175" fontId="25" fillId="0" borderId="0" xfId="8" applyNumberFormat="1" applyFont="1" applyFill="1" applyBorder="1" applyAlignment="1" applyProtection="1">
      <alignment horizontal="right"/>
      <protection locked="0"/>
    </xf>
    <xf numFmtId="174" fontId="25" fillId="0" borderId="0" xfId="8" applyNumberFormat="1" applyFont="1" applyFill="1" applyBorder="1" applyAlignment="1" applyProtection="1">
      <alignment horizontal="right"/>
      <protection locked="0"/>
    </xf>
    <xf numFmtId="181" fontId="28" fillId="0" borderId="0" xfId="8" applyNumberFormat="1" applyFont="1" applyFill="1" applyBorder="1" applyAlignment="1" applyProtection="1">
      <alignment horizontal="right"/>
      <protection locked="0"/>
    </xf>
    <xf numFmtId="174" fontId="25" fillId="0" borderId="2" xfId="8" applyNumberFormat="1" applyFont="1" applyFill="1" applyBorder="1" applyAlignment="1" applyProtection="1">
      <alignment horizontal="left"/>
      <protection locked="0"/>
    </xf>
    <xf numFmtId="171" fontId="3" fillId="0" borderId="0" xfId="0" applyNumberFormat="1" applyFont="1" applyFill="1" applyBorder="1" applyAlignment="1" applyProtection="1">
      <alignment horizontal="right"/>
      <protection locked="0"/>
    </xf>
    <xf numFmtId="171" fontId="3" fillId="0" borderId="0" xfId="0" applyNumberFormat="1" applyFont="1" applyFill="1" applyBorder="1" applyAlignment="1" applyProtection="1">
      <alignment horizontal="center"/>
      <protection locked="0"/>
    </xf>
    <xf numFmtId="179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0" xfId="9" applyNumberFormat="1" applyFont="1" applyFill="1" applyBorder="1" applyAlignment="1" applyProtection="1">
      <alignment horizontal="center"/>
      <protection locked="0"/>
    </xf>
    <xf numFmtId="166" fontId="3" fillId="0" borderId="13" xfId="9" applyNumberFormat="1" applyFont="1" applyFill="1" applyBorder="1" applyAlignment="1" applyProtection="1">
      <alignment horizontal="center"/>
      <protection locked="0"/>
    </xf>
    <xf numFmtId="49" fontId="3" fillId="0" borderId="0" xfId="9" applyNumberFormat="1" applyFont="1" applyFill="1" applyBorder="1" applyAlignment="1" applyProtection="1">
      <alignment horizontal="center"/>
      <protection locked="0"/>
    </xf>
    <xf numFmtId="166" fontId="3" fillId="0" borderId="0" xfId="9" applyNumberFormat="1" applyFont="1" applyFill="1" applyAlignment="1" applyProtection="1">
      <alignment horizontal="right"/>
      <protection locked="0"/>
    </xf>
    <xf numFmtId="166" fontId="1" fillId="0" borderId="0" xfId="9" applyNumberFormat="1" applyFont="1" applyFill="1" applyAlignment="1" applyProtection="1">
      <alignment horizontal="right"/>
      <protection locked="0"/>
    </xf>
    <xf numFmtId="181" fontId="7" fillId="0" borderId="0" xfId="0" applyNumberFormat="1" applyFont="1" applyFill="1" applyAlignment="1" applyProtection="1">
      <alignment horizontal="center"/>
      <protection locked="0"/>
    </xf>
    <xf numFmtId="181" fontId="1" fillId="0" borderId="0" xfId="0" applyNumberFormat="1" applyFont="1" applyFill="1" applyProtection="1">
      <protection locked="0"/>
    </xf>
    <xf numFmtId="181" fontId="3" fillId="0" borderId="0" xfId="0" applyNumberFormat="1" applyFont="1" applyFill="1" applyProtection="1">
      <protection locked="0"/>
    </xf>
    <xf numFmtId="181" fontId="1" fillId="0" borderId="0" xfId="0" applyNumberFormat="1" applyFont="1" applyFill="1" applyBorder="1" applyProtection="1">
      <protection locked="0"/>
    </xf>
    <xf numFmtId="181" fontId="1" fillId="0" borderId="17" xfId="0" applyNumberFormat="1" applyFont="1" applyFill="1" applyBorder="1" applyProtection="1">
      <protection locked="0"/>
    </xf>
    <xf numFmtId="166" fontId="1" fillId="0" borderId="17" xfId="9" applyNumberFormat="1" applyFont="1" applyFill="1" applyBorder="1" applyAlignment="1" applyProtection="1">
      <alignment horizontal="right"/>
      <protection locked="0"/>
    </xf>
    <xf numFmtId="181" fontId="3" fillId="0" borderId="0" xfId="0" applyNumberFormat="1" applyFont="1" applyFill="1" applyAlignment="1" applyProtection="1">
      <alignment horizontal="right"/>
      <protection locked="0"/>
    </xf>
    <xf numFmtId="181" fontId="4" fillId="0" borderId="0" xfId="0" applyNumberFormat="1" applyFont="1" applyFill="1" applyAlignment="1" applyProtection="1">
      <alignment horizontal="right"/>
      <protection locked="0"/>
    </xf>
    <xf numFmtId="181" fontId="1" fillId="0" borderId="0" xfId="0" applyNumberFormat="1" applyFont="1" applyFill="1" applyAlignment="1" applyProtection="1">
      <alignment horizontal="right"/>
      <protection locked="0"/>
    </xf>
    <xf numFmtId="181" fontId="7" fillId="0" borderId="0" xfId="0" applyNumberFormat="1" applyFont="1" applyFill="1" applyAlignment="1" applyProtection="1">
      <alignment horizontal="right"/>
      <protection locked="0"/>
    </xf>
    <xf numFmtId="181" fontId="1" fillId="0" borderId="2" xfId="0" applyNumberFormat="1" applyFont="1" applyFill="1" applyBorder="1" applyAlignment="1" applyProtection="1">
      <alignment horizontal="right"/>
      <protection locked="0"/>
    </xf>
    <xf numFmtId="181" fontId="1" fillId="0" borderId="0" xfId="0" applyNumberFormat="1" applyFont="1" applyFill="1" applyBorder="1" applyAlignment="1" applyProtection="1">
      <alignment horizontal="right"/>
      <protection locked="0"/>
    </xf>
    <xf numFmtId="181" fontId="1" fillId="0" borderId="26" xfId="0" applyNumberFormat="1" applyFont="1" applyFill="1" applyBorder="1" applyAlignment="1" applyProtection="1">
      <alignment horizontal="right"/>
      <protection locked="0"/>
    </xf>
    <xf numFmtId="181" fontId="3" fillId="0" borderId="2" xfId="0" applyNumberFormat="1" applyFont="1" applyFill="1" applyBorder="1" applyAlignment="1" applyProtection="1">
      <alignment horizontal="right"/>
      <protection locked="0"/>
    </xf>
    <xf numFmtId="181" fontId="1" fillId="0" borderId="29" xfId="0" applyNumberFormat="1" applyFont="1" applyFill="1" applyBorder="1" applyAlignment="1" applyProtection="1">
      <alignment horizontal="right"/>
      <protection locked="0"/>
    </xf>
    <xf numFmtId="8" fontId="1" fillId="0" borderId="0" xfId="0" applyNumberFormat="1" applyFont="1" applyFill="1" applyBorder="1" applyAlignment="1" applyProtection="1">
      <alignment horizontal="right"/>
      <protection locked="0"/>
    </xf>
    <xf numFmtId="43" fontId="0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0" fillId="0" borderId="0" xfId="1" applyFont="1" applyFill="1" applyProtection="1">
      <protection locked="0"/>
    </xf>
    <xf numFmtId="167" fontId="1" fillId="0" borderId="1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81" fontId="0" fillId="0" borderId="0" xfId="0" applyNumberFormat="1" applyFill="1" applyProtection="1">
      <protection locked="0"/>
    </xf>
    <xf numFmtId="166" fontId="0" fillId="0" borderId="0" xfId="0" applyNumberFormat="1" applyFill="1" applyProtection="1">
      <protection locked="0"/>
    </xf>
    <xf numFmtId="181" fontId="4" fillId="0" borderId="0" xfId="0" applyNumberFormat="1" applyFont="1" applyFill="1" applyProtection="1">
      <protection locked="0"/>
    </xf>
    <xf numFmtId="164" fontId="4" fillId="0" borderId="0" xfId="0" applyNumberFormat="1" applyFont="1" applyFill="1" applyProtection="1">
      <protection locked="0"/>
    </xf>
    <xf numFmtId="181" fontId="3" fillId="0" borderId="0" xfId="1" applyNumberFormat="1" applyFill="1" applyProtection="1">
      <protection locked="0"/>
    </xf>
    <xf numFmtId="165" fontId="2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6" fontId="3" fillId="0" borderId="0" xfId="0" applyNumberFormat="1" applyFont="1" applyFill="1" applyProtection="1">
      <protection locked="0"/>
    </xf>
    <xf numFmtId="172" fontId="0" fillId="0" borderId="0" xfId="1" applyNumberFormat="1" applyFont="1" applyFill="1" applyProtection="1">
      <protection locked="0"/>
    </xf>
    <xf numFmtId="172" fontId="3" fillId="0" borderId="0" xfId="1" applyNumberFormat="1" applyFont="1" applyFill="1" applyProtection="1">
      <protection locked="0"/>
    </xf>
    <xf numFmtId="170" fontId="4" fillId="0" borderId="0" xfId="0" applyNumberFormat="1" applyFont="1" applyFill="1" applyProtection="1">
      <protection locked="0"/>
    </xf>
    <xf numFmtId="170" fontId="3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8" fontId="0" fillId="0" borderId="0" xfId="0" applyNumberFormat="1" applyFill="1" applyAlignment="1" applyProtection="1">
      <protection locked="0"/>
    </xf>
    <xf numFmtId="3" fontId="0" fillId="0" borderId="0" xfId="0" applyNumberFormat="1" applyFill="1" applyProtection="1">
      <protection locked="0"/>
    </xf>
    <xf numFmtId="44" fontId="0" fillId="0" borderId="0" xfId="0" applyNumberFormat="1" applyFill="1" applyAlignment="1" applyProtection="1">
      <protection locked="0"/>
    </xf>
    <xf numFmtId="164" fontId="3" fillId="0" borderId="0" xfId="0" applyNumberFormat="1" applyFont="1" applyProtection="1"/>
    <xf numFmtId="164" fontId="0" fillId="0" borderId="0" xfId="0" applyNumberFormat="1" applyAlignment="1" applyProtection="1">
      <alignment horizontal="left" wrapText="1"/>
    </xf>
    <xf numFmtId="0" fontId="10" fillId="0" borderId="5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 wrapText="1"/>
    </xf>
    <xf numFmtId="0" fontId="25" fillId="0" borderId="3" xfId="8" applyFont="1" applyBorder="1" applyAlignment="1" applyProtection="1">
      <alignment horizontal="center"/>
    </xf>
    <xf numFmtId="0" fontId="25" fillId="0" borderId="4" xfId="8" applyFont="1" applyBorder="1" applyAlignment="1" applyProtection="1">
      <alignment horizontal="center"/>
    </xf>
    <xf numFmtId="0" fontId="25" fillId="0" borderId="7" xfId="8" applyFont="1" applyBorder="1" applyAlignment="1" applyProtection="1">
      <alignment horizontal="center"/>
    </xf>
    <xf numFmtId="174" fontId="31" fillId="0" borderId="0" xfId="8" applyNumberFormat="1" applyFont="1" applyFill="1" applyAlignment="1" applyProtection="1">
      <alignment horizontal="left" wrapText="1"/>
    </xf>
  </cellXfs>
  <cellStyles count="13">
    <cellStyle name="Comma" xfId="1" builtinId="3"/>
    <cellStyle name="Comma_BS_Q102" xfId="2"/>
    <cellStyle name="Currency" xfId="3" builtinId="4"/>
    <cellStyle name="E&amp;Y House" xfId="4"/>
    <cellStyle name="Grey" xfId="5"/>
    <cellStyle name="Input [yellow]" xfId="6"/>
    <cellStyle name="Normal" xfId="0" builtinId="0"/>
    <cellStyle name="Normal - Style1" xfId="7"/>
    <cellStyle name="Normal 2" xfId="12"/>
    <cellStyle name="Normal_BS_Q102" xfId="8"/>
    <cellStyle name="Percent" xfId="9" builtinId="5"/>
    <cellStyle name="Percent [2]" xfId="10"/>
    <cellStyle name="percentage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6</xdr:row>
      <xdr:rowOff>0</xdr:rowOff>
    </xdr:from>
    <xdr:to>
      <xdr:col>1</xdr:col>
      <xdr:colOff>1019175</xdr:colOff>
      <xdr:row>8</xdr:row>
      <xdr:rowOff>123825</xdr:rowOff>
    </xdr:to>
    <xdr:sp macro="" textlink="">
      <xdr:nvSpPr>
        <xdr:cNvPr id="16418" name="ColorPalette" hidden="1"/>
        <xdr:cNvSpPr txBox="1">
          <a:spLocks noChangeArrowheads="1"/>
        </xdr:cNvSpPr>
      </xdr:nvSpPr>
      <xdr:spPr bwMode="auto">
        <a:xfrm>
          <a:off x="1266825" y="1266825"/>
          <a:ext cx="638175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AI64"/>
  <sheetViews>
    <sheetView showGridLines="0" tabSelected="1" zoomScale="85" zoomScaleNormal="85" workbookViewId="0"/>
  </sheetViews>
  <sheetFormatPr defaultRowHeight="12.75"/>
  <cols>
    <col min="1" max="1" width="5.42578125" style="1" customWidth="1"/>
    <col min="2" max="2" width="29.5703125" style="1" customWidth="1"/>
    <col min="3" max="3" width="4.7109375" style="1" customWidth="1"/>
    <col min="4" max="4" width="10.42578125" style="1" customWidth="1"/>
    <col min="5" max="5" width="8.85546875" style="2" customWidth="1"/>
    <col min="6" max="6" width="11.5703125" style="3" customWidth="1"/>
    <col min="7" max="7" width="8.85546875" style="1" customWidth="1"/>
    <col min="8" max="8" width="10.42578125" style="1" customWidth="1"/>
    <col min="9" max="9" width="9.85546875" style="1" customWidth="1"/>
    <col min="10" max="10" width="10.140625" style="1" customWidth="1"/>
    <col min="11" max="11" width="9.85546875" style="1" customWidth="1"/>
    <col min="12" max="12" width="11.5703125" style="1" bestFit="1" customWidth="1"/>
    <col min="13" max="13" width="7.85546875" style="1" bestFit="1" customWidth="1"/>
    <col min="14" max="14" width="10.42578125" style="1" customWidth="1"/>
    <col min="15" max="15" width="11.5703125" style="3" customWidth="1"/>
    <col min="16" max="16" width="10.42578125" style="1" customWidth="1"/>
    <col min="17" max="17" width="10.140625" style="1" customWidth="1"/>
    <col min="18" max="18" width="11.5703125" style="1" bestFit="1" customWidth="1"/>
    <col min="19" max="16384" width="9.140625" style="1"/>
  </cols>
  <sheetData>
    <row r="2" spans="1:35">
      <c r="D2" s="22"/>
      <c r="E2" s="22"/>
      <c r="F2" s="23"/>
      <c r="G2" s="22"/>
      <c r="H2" s="22"/>
      <c r="I2" s="22"/>
      <c r="J2" s="313"/>
      <c r="K2" s="22"/>
      <c r="L2" s="313"/>
      <c r="N2" s="22"/>
      <c r="O2" s="23"/>
      <c r="P2" s="22"/>
      <c r="Q2" s="313"/>
      <c r="R2" s="313"/>
    </row>
    <row r="3" spans="1:35">
      <c r="A3" s="24"/>
    </row>
    <row r="4" spans="1:35">
      <c r="A4" s="24"/>
      <c r="D4" s="25">
        <v>2010</v>
      </c>
      <c r="E4" s="26"/>
      <c r="F4" s="25">
        <v>2010</v>
      </c>
      <c r="G4" s="25"/>
      <c r="H4" s="25">
        <v>2010</v>
      </c>
      <c r="I4" s="25"/>
      <c r="J4" s="25">
        <v>2010</v>
      </c>
      <c r="L4" s="25">
        <v>2010</v>
      </c>
      <c r="M4" s="24"/>
      <c r="N4" s="25">
        <v>2009</v>
      </c>
      <c r="O4" s="25">
        <v>2009</v>
      </c>
      <c r="P4" s="25">
        <v>2009</v>
      </c>
      <c r="Q4" s="25">
        <v>2009</v>
      </c>
      <c r="R4" s="25">
        <v>2009</v>
      </c>
    </row>
    <row r="5" spans="1:35">
      <c r="A5" s="27"/>
      <c r="B5" s="28"/>
      <c r="C5" s="28"/>
      <c r="D5" s="29" t="s">
        <v>18</v>
      </c>
      <c r="E5" s="30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29" t="s">
        <v>15</v>
      </c>
      <c r="M5" s="29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35">
      <c r="A6" s="32"/>
      <c r="B6" s="22"/>
      <c r="C6" s="22"/>
      <c r="D6" s="346"/>
      <c r="E6" s="33"/>
      <c r="F6" s="346"/>
      <c r="G6" s="346"/>
      <c r="H6" s="405"/>
      <c r="I6" s="405"/>
      <c r="J6" s="345"/>
      <c r="K6" s="346"/>
      <c r="L6" s="405"/>
      <c r="M6" s="405"/>
      <c r="N6" s="345"/>
      <c r="O6" s="346"/>
      <c r="P6" s="345"/>
      <c r="Q6" s="345"/>
      <c r="R6" s="345"/>
    </row>
    <row r="7" spans="1:35" s="35" customFormat="1">
      <c r="A7" s="34" t="s">
        <v>138</v>
      </c>
      <c r="D7" s="36">
        <v>5485.5</v>
      </c>
      <c r="E7" s="37">
        <v>8.6883297008123694E-2</v>
      </c>
      <c r="F7" s="36">
        <v>5748.6999999999989</v>
      </c>
      <c r="G7" s="37">
        <v>8.6135882708584965E-2</v>
      </c>
      <c r="H7" s="406">
        <v>5654.7999999999993</v>
      </c>
      <c r="I7" s="407">
        <v>1.6684645810859378E-2</v>
      </c>
      <c r="J7" s="36"/>
      <c r="K7" s="37"/>
      <c r="L7" s="406">
        <v>16889</v>
      </c>
      <c r="M7" s="407">
        <v>6.2081022274208086E-2</v>
      </c>
      <c r="N7" s="36">
        <v>5047</v>
      </c>
      <c r="O7" s="36">
        <v>5292.8</v>
      </c>
      <c r="P7" s="36">
        <v>5562</v>
      </c>
      <c r="Q7" s="36">
        <v>5934.2</v>
      </c>
      <c r="R7" s="36">
        <v>21836</v>
      </c>
    </row>
    <row r="8" spans="1:35" s="35" customFormat="1">
      <c r="A8" s="34"/>
      <c r="D8" s="36"/>
      <c r="E8" s="37"/>
      <c r="F8" s="36"/>
      <c r="G8" s="37"/>
      <c r="H8" s="406"/>
      <c r="I8" s="407"/>
      <c r="J8" s="36"/>
      <c r="K8" s="37"/>
      <c r="L8" s="406"/>
      <c r="M8" s="407"/>
      <c r="N8" s="36"/>
      <c r="O8" s="36"/>
      <c r="P8" s="36"/>
      <c r="Q8" s="36"/>
      <c r="R8" s="36"/>
    </row>
    <row r="9" spans="1:35" s="35" customFormat="1">
      <c r="A9" s="312" t="s">
        <v>3</v>
      </c>
      <c r="D9" s="39">
        <v>1122.5</v>
      </c>
      <c r="E9" s="37">
        <v>0.37493875551200406</v>
      </c>
      <c r="F9" s="39">
        <v>1023.9000000000001</v>
      </c>
      <c r="G9" s="37">
        <v>8.0747308423052777E-2</v>
      </c>
      <c r="H9" s="408">
        <v>987.59999999999991</v>
      </c>
      <c r="I9" s="407">
        <v>-6.1127483601102761E-2</v>
      </c>
      <c r="J9" s="39"/>
      <c r="K9" s="37"/>
      <c r="L9" s="408">
        <v>3134</v>
      </c>
      <c r="M9" s="407">
        <v>0.11304471357033785</v>
      </c>
      <c r="N9" s="39">
        <v>816.4</v>
      </c>
      <c r="O9" s="39">
        <v>947.4</v>
      </c>
      <c r="P9" s="39">
        <v>1051.8999999999999</v>
      </c>
      <c r="Q9" s="39">
        <v>1431.3000000000002</v>
      </c>
      <c r="R9" s="39">
        <v>4247</v>
      </c>
      <c r="S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35" s="35" customFormat="1">
      <c r="D10" s="40"/>
      <c r="E10" s="37"/>
      <c r="F10" s="40"/>
      <c r="G10" s="37"/>
      <c r="H10" s="409"/>
      <c r="I10" s="407"/>
      <c r="J10" s="40"/>
      <c r="K10" s="37"/>
      <c r="L10" s="409"/>
      <c r="M10" s="407"/>
      <c r="N10" s="40"/>
      <c r="O10" s="40"/>
      <c r="P10" s="40"/>
      <c r="Q10" s="40"/>
      <c r="R10" s="40"/>
    </row>
    <row r="11" spans="1:35" s="35" customFormat="1">
      <c r="A11" s="34" t="s">
        <v>4</v>
      </c>
      <c r="D11" s="38">
        <v>4363</v>
      </c>
      <c r="E11" s="37">
        <v>3.1295797286436722E-2</v>
      </c>
      <c r="F11" s="38">
        <v>4724.7999999999993</v>
      </c>
      <c r="G11" s="37">
        <v>8.7310719381414437E-2</v>
      </c>
      <c r="H11" s="410">
        <v>4667.1999999999989</v>
      </c>
      <c r="I11" s="407">
        <v>3.4832930533690742E-2</v>
      </c>
      <c r="J11" s="38"/>
      <c r="K11" s="37"/>
      <c r="L11" s="410">
        <v>13755</v>
      </c>
      <c r="M11" s="407">
        <v>5.1115305553220525E-2</v>
      </c>
      <c r="N11" s="38">
        <v>4230.6000000000004</v>
      </c>
      <c r="O11" s="38">
        <v>4345.4000000000005</v>
      </c>
      <c r="P11" s="38">
        <v>4510.1000000000004</v>
      </c>
      <c r="Q11" s="38">
        <v>4502.8999999999996</v>
      </c>
      <c r="R11" s="38">
        <v>17589</v>
      </c>
    </row>
    <row r="12" spans="1:35" s="43" customFormat="1">
      <c r="B12" s="43" t="s">
        <v>113</v>
      </c>
      <c r="D12" s="42">
        <v>0.79536961079208823</v>
      </c>
      <c r="E12" s="37"/>
      <c r="F12" s="42">
        <v>0.82189016647241986</v>
      </c>
      <c r="G12" s="3"/>
      <c r="H12" s="411">
        <v>0.82535191341868841</v>
      </c>
      <c r="I12" s="412"/>
      <c r="J12" s="42"/>
      <c r="K12" s="161"/>
      <c r="L12" s="411">
        <v>0.81443543134584639</v>
      </c>
      <c r="M12" s="407"/>
      <c r="N12" s="42">
        <v>0.83824053893402029</v>
      </c>
      <c r="O12" s="42">
        <v>0.82100211608222495</v>
      </c>
      <c r="P12" s="42">
        <v>0.81087738223660555</v>
      </c>
      <c r="Q12" s="42">
        <v>0.75880489366721715</v>
      </c>
      <c r="R12" s="42">
        <v>0.80550467118519875</v>
      </c>
      <c r="T12" s="35"/>
    </row>
    <row r="13" spans="1:35" s="43" customFormat="1">
      <c r="B13" s="45"/>
      <c r="D13" s="42"/>
      <c r="E13" s="37"/>
      <c r="F13" s="42"/>
      <c r="G13" s="37"/>
      <c r="H13" s="411"/>
      <c r="I13" s="407"/>
      <c r="J13" s="42"/>
      <c r="K13" s="37"/>
      <c r="L13" s="411"/>
      <c r="M13" s="407"/>
      <c r="N13" s="42"/>
      <c r="O13" s="42"/>
      <c r="P13" s="42"/>
      <c r="Q13" s="42"/>
      <c r="R13" s="42"/>
      <c r="T13" s="35"/>
    </row>
    <row r="14" spans="1:35" s="35" customFormat="1">
      <c r="B14" s="41" t="s">
        <v>5</v>
      </c>
      <c r="D14" s="46">
        <v>1039.0999999999999</v>
      </c>
      <c r="E14" s="37">
        <v>9.6906998838804936E-2</v>
      </c>
      <c r="F14" s="46">
        <v>1187.2000000000003</v>
      </c>
      <c r="G14" s="37">
        <v>0.14109957708573639</v>
      </c>
      <c r="H14" s="387">
        <v>1219.7999999999997</v>
      </c>
      <c r="I14" s="407">
        <v>8.7068888690847057E-2</v>
      </c>
      <c r="J14" s="46"/>
      <c r="K14" s="37"/>
      <c r="L14" s="387">
        <v>3446.1</v>
      </c>
      <c r="M14" s="407">
        <v>0.10814200270113816</v>
      </c>
      <c r="N14" s="46">
        <v>947.3</v>
      </c>
      <c r="O14" s="46">
        <v>1040.4000000000001</v>
      </c>
      <c r="P14" s="46">
        <v>1122.1000000000001</v>
      </c>
      <c r="Q14" s="46">
        <v>1216.6999999999998</v>
      </c>
      <c r="R14" s="46">
        <v>4326.5</v>
      </c>
    </row>
    <row r="15" spans="1:35" s="43" customFormat="1">
      <c r="B15" s="43" t="s">
        <v>113</v>
      </c>
      <c r="D15" s="42">
        <v>0.1894266703126424</v>
      </c>
      <c r="E15" s="37"/>
      <c r="F15" s="42">
        <v>0.20651625584914859</v>
      </c>
      <c r="G15" s="3"/>
      <c r="H15" s="411">
        <v>0.2157105467921058</v>
      </c>
      <c r="I15" s="412"/>
      <c r="J15" s="42"/>
      <c r="K15" s="37"/>
      <c r="L15" s="411">
        <v>0.2040440523417609</v>
      </c>
      <c r="M15" s="407"/>
      <c r="N15" s="42">
        <v>0.18769566078858727</v>
      </c>
      <c r="O15" s="42">
        <v>0.19656892382103991</v>
      </c>
      <c r="P15" s="42">
        <v>0.20174397698669547</v>
      </c>
      <c r="Q15" s="42">
        <v>0.20503184928044216</v>
      </c>
      <c r="R15" s="42">
        <v>0.19813610551383037</v>
      </c>
      <c r="T15" s="35"/>
    </row>
    <row r="16" spans="1:35">
      <c r="C16" s="35"/>
      <c r="D16" s="47"/>
      <c r="E16" s="37"/>
      <c r="F16" s="47"/>
      <c r="G16" s="37"/>
      <c r="H16" s="413"/>
      <c r="I16" s="407"/>
      <c r="J16" s="47"/>
      <c r="K16" s="37"/>
      <c r="L16" s="413"/>
      <c r="M16" s="407"/>
      <c r="N16" s="47"/>
      <c r="O16" s="47"/>
      <c r="P16" s="47"/>
      <c r="Q16" s="47"/>
      <c r="R16" s="47"/>
      <c r="T16" s="35"/>
    </row>
    <row r="17" spans="1:34" s="35" customFormat="1">
      <c r="B17" s="41" t="s">
        <v>6</v>
      </c>
      <c r="D17" s="46">
        <v>1614.4</v>
      </c>
      <c r="E17" s="37">
        <v>5.5715406748626739E-2</v>
      </c>
      <c r="F17" s="46">
        <v>1755.4</v>
      </c>
      <c r="G17" s="37">
        <v>2.7631424891698897E-2</v>
      </c>
      <c r="H17" s="387">
        <v>1694.9</v>
      </c>
      <c r="I17" s="407">
        <v>-4.0545304971205676E-3</v>
      </c>
      <c r="J17" s="46"/>
      <c r="K17" s="37"/>
      <c r="L17" s="387">
        <v>5064.7000000000007</v>
      </c>
      <c r="M17" s="407">
        <v>2.54089731130549E-2</v>
      </c>
      <c r="N17" s="46">
        <v>1529.2</v>
      </c>
      <c r="O17" s="46">
        <v>1708.2</v>
      </c>
      <c r="P17" s="46">
        <v>1701.8</v>
      </c>
      <c r="Q17" s="46">
        <v>1953.3000000000002</v>
      </c>
      <c r="R17" s="46">
        <v>6892.5</v>
      </c>
    </row>
    <row r="18" spans="1:34">
      <c r="D18" s="47"/>
      <c r="E18" s="37"/>
      <c r="F18" s="47"/>
      <c r="G18" s="162"/>
      <c r="H18" s="413"/>
      <c r="I18" s="414"/>
      <c r="J18" s="47"/>
      <c r="K18" s="37"/>
      <c r="L18" s="413"/>
      <c r="M18" s="407"/>
      <c r="N18" s="47"/>
      <c r="O18" s="47"/>
      <c r="P18" s="47"/>
      <c r="Q18" s="47"/>
      <c r="R18" s="47"/>
      <c r="T18" s="35"/>
    </row>
    <row r="19" spans="1:34" s="35" customFormat="1">
      <c r="A19" s="34" t="s">
        <v>7</v>
      </c>
      <c r="D19" s="46">
        <v>1709.5</v>
      </c>
      <c r="E19" s="37">
        <v>-2.5426144461547229E-2</v>
      </c>
      <c r="F19" s="46">
        <v>1782.1999999999989</v>
      </c>
      <c r="G19" s="37">
        <v>0.11610721442885685</v>
      </c>
      <c r="H19" s="387">
        <v>1752.4999999999991</v>
      </c>
      <c r="I19" s="407">
        <v>3.9319179219546196E-2</v>
      </c>
      <c r="J19" s="46"/>
      <c r="K19" s="37"/>
      <c r="L19" s="387">
        <v>5244.1999999999989</v>
      </c>
      <c r="M19" s="407">
        <v>4.1114927239879862E-2</v>
      </c>
      <c r="N19" s="46">
        <v>1754.1</v>
      </c>
      <c r="O19" s="46">
        <v>1596.8000000000004</v>
      </c>
      <c r="P19" s="46">
        <v>1686.2000000000003</v>
      </c>
      <c r="Q19" s="46">
        <v>1332.8999999999996</v>
      </c>
      <c r="R19" s="46">
        <v>6370</v>
      </c>
    </row>
    <row r="20" spans="1:34">
      <c r="D20" s="47"/>
      <c r="E20" s="37"/>
      <c r="F20" s="47"/>
      <c r="G20" s="162"/>
      <c r="H20" s="413"/>
      <c r="I20" s="414"/>
      <c r="J20" s="47"/>
      <c r="K20" s="37"/>
      <c r="L20" s="413"/>
      <c r="M20" s="407"/>
      <c r="N20" s="47"/>
      <c r="O20" s="47"/>
      <c r="P20" s="47"/>
      <c r="Q20" s="47"/>
      <c r="R20" s="47"/>
      <c r="T20" s="35"/>
    </row>
    <row r="21" spans="1:34" s="35" customFormat="1">
      <c r="B21" s="424" t="s">
        <v>149</v>
      </c>
      <c r="D21" s="50">
        <v>-37</v>
      </c>
      <c r="E21" s="50"/>
      <c r="F21" s="50">
        <v>-36.499999999999993</v>
      </c>
      <c r="G21" s="50"/>
      <c r="H21" s="50">
        <v>-30.90000000000002</v>
      </c>
      <c r="I21" s="50"/>
      <c r="J21" s="50"/>
      <c r="K21" s="50"/>
      <c r="L21" s="50">
        <v>-104.4</v>
      </c>
      <c r="M21" s="50"/>
      <c r="N21" s="50">
        <v>-60.199999999999996</v>
      </c>
      <c r="O21" s="50">
        <v>-45.5</v>
      </c>
      <c r="P21" s="50">
        <v>-43.999999999999993</v>
      </c>
      <c r="Q21" s="50">
        <v>-36.400000000000013</v>
      </c>
      <c r="R21" s="50">
        <v>-186.09999999999997</v>
      </c>
    </row>
    <row r="22" spans="1:34" s="35" customFormat="1">
      <c r="B22" s="35" t="s">
        <v>8</v>
      </c>
      <c r="D22" s="51">
        <v>111.5</v>
      </c>
      <c r="E22" s="36"/>
      <c r="F22" s="51">
        <v>18.099999999999994</v>
      </c>
      <c r="G22" s="36"/>
      <c r="H22" s="417">
        <v>9.2000000000000171</v>
      </c>
      <c r="I22" s="406"/>
      <c r="J22" s="51"/>
      <c r="K22" s="36"/>
      <c r="L22" s="417">
        <v>138.80000000000001</v>
      </c>
      <c r="M22" s="407"/>
      <c r="N22" s="191">
        <v>-10.5</v>
      </c>
      <c r="O22" s="191">
        <v>21.4</v>
      </c>
      <c r="P22" s="191">
        <v>-22.900000000000006</v>
      </c>
      <c r="Q22" s="191">
        <v>-31.399999999999991</v>
      </c>
      <c r="R22" s="191">
        <v>-43.4</v>
      </c>
    </row>
    <row r="23" spans="1:34" s="35" customFormat="1">
      <c r="B23" s="35" t="s">
        <v>9</v>
      </c>
      <c r="D23" s="48">
        <v>74.5</v>
      </c>
      <c r="E23" s="37"/>
      <c r="F23" s="48">
        <v>-18.399999999999999</v>
      </c>
      <c r="G23" s="37"/>
      <c r="H23" s="418">
        <v>-21.700000000000003</v>
      </c>
      <c r="I23" s="407"/>
      <c r="J23" s="48"/>
      <c r="K23" s="37"/>
      <c r="L23" s="418">
        <v>34.400000000000006</v>
      </c>
      <c r="M23" s="407"/>
      <c r="N23" s="48">
        <v>-70.7</v>
      </c>
      <c r="O23" s="48">
        <v>-24.1</v>
      </c>
      <c r="P23" s="48">
        <v>-66.900000000000006</v>
      </c>
      <c r="Q23" s="48">
        <v>-67.800000000000011</v>
      </c>
      <c r="R23" s="48">
        <v>-229.50000000000003</v>
      </c>
    </row>
    <row r="24" spans="1:34" s="35" customFormat="1">
      <c r="D24" s="49"/>
      <c r="E24" s="53"/>
      <c r="F24" s="49"/>
      <c r="G24" s="55"/>
      <c r="H24" s="419"/>
      <c r="I24" s="420"/>
      <c r="J24" s="49"/>
      <c r="K24" s="55"/>
      <c r="L24" s="419"/>
      <c r="M24" s="407"/>
      <c r="N24" s="49"/>
      <c r="O24" s="49"/>
      <c r="P24" s="49"/>
      <c r="Q24" s="49"/>
      <c r="R24" s="49"/>
    </row>
    <row r="25" spans="1:34" s="35" customFormat="1">
      <c r="B25" s="35" t="s">
        <v>10</v>
      </c>
      <c r="D25" s="46">
        <v>1784</v>
      </c>
      <c r="E25" s="37">
        <v>5.9760009504574052E-2</v>
      </c>
      <c r="F25" s="46">
        <v>1763.7999999999988</v>
      </c>
      <c r="G25" s="37">
        <v>0.12151077764354179</v>
      </c>
      <c r="H25" s="387">
        <v>1730.799999999999</v>
      </c>
      <c r="I25" s="407">
        <v>6.8856913481133208E-2</v>
      </c>
      <c r="J25" s="46"/>
      <c r="K25" s="37"/>
      <c r="L25" s="387">
        <v>5278.5999999999985</v>
      </c>
      <c r="M25" s="407">
        <v>8.2700906592279244E-2</v>
      </c>
      <c r="N25" s="46">
        <v>1683.4</v>
      </c>
      <c r="O25" s="46">
        <v>1572.7000000000005</v>
      </c>
      <c r="P25" s="46">
        <v>1619.3000000000002</v>
      </c>
      <c r="Q25" s="46">
        <v>1265.0999999999997</v>
      </c>
      <c r="R25" s="46">
        <v>6140.5</v>
      </c>
    </row>
    <row r="26" spans="1:34" s="35" customFormat="1">
      <c r="B26" s="35" t="s">
        <v>11</v>
      </c>
      <c r="D26" s="46">
        <v>486.4</v>
      </c>
      <c r="E26" s="37">
        <v>0.31352957061841735</v>
      </c>
      <c r="F26" s="46">
        <v>396.9</v>
      </c>
      <c r="G26" s="37">
        <v>0.14710982658959537</v>
      </c>
      <c r="H26" s="387">
        <v>389.40000000000009</v>
      </c>
      <c r="I26" s="407">
        <v>0.26620146065150418</v>
      </c>
      <c r="J26" s="46"/>
      <c r="K26" s="37"/>
      <c r="L26" s="387">
        <v>1272.7</v>
      </c>
      <c r="M26" s="407">
        <v>0.24307260747347681</v>
      </c>
      <c r="N26" s="46">
        <v>370.3</v>
      </c>
      <c r="O26" s="46">
        <v>346</v>
      </c>
      <c r="P26" s="46">
        <v>307.53400000000033</v>
      </c>
      <c r="Q26" s="46">
        <v>265.7</v>
      </c>
      <c r="R26" s="46">
        <v>1289.5340000000003</v>
      </c>
    </row>
    <row r="27" spans="1:34" s="56" customFormat="1">
      <c r="B27" s="57" t="s">
        <v>12</v>
      </c>
      <c r="D27" s="52">
        <v>0.27300000000000002</v>
      </c>
      <c r="E27" s="37"/>
      <c r="F27" s="52">
        <v>0.22500000000000001</v>
      </c>
      <c r="G27" s="49"/>
      <c r="H27" s="420">
        <v>0.22500000000000001</v>
      </c>
      <c r="I27" s="419"/>
      <c r="J27" s="52"/>
      <c r="K27" s="49"/>
      <c r="L27" s="420">
        <v>0.24099999999999999</v>
      </c>
      <c r="M27" s="407"/>
      <c r="N27" s="55">
        <v>0.21997148627777116</v>
      </c>
      <c r="O27" s="55">
        <v>0.22000381509505937</v>
      </c>
      <c r="P27" s="55">
        <v>0.19</v>
      </c>
      <c r="Q27" s="55">
        <v>0.21</v>
      </c>
      <c r="R27" s="55">
        <v>0.21</v>
      </c>
      <c r="T27" s="35"/>
    </row>
    <row r="28" spans="1:34" s="43" customFormat="1">
      <c r="D28" s="52"/>
      <c r="E28" s="58"/>
      <c r="F28" s="52"/>
      <c r="G28" s="40"/>
      <c r="H28" s="420"/>
      <c r="I28" s="409"/>
      <c r="J28" s="52"/>
      <c r="K28" s="40"/>
      <c r="L28" s="420"/>
      <c r="M28" s="407"/>
      <c r="N28" s="55"/>
      <c r="O28" s="55"/>
      <c r="P28" s="55"/>
      <c r="Q28" s="55"/>
      <c r="R28" s="55"/>
      <c r="S28" s="54"/>
      <c r="T28" s="35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1:34" s="35" customFormat="1">
      <c r="A29" s="34" t="s">
        <v>17</v>
      </c>
      <c r="D29" s="46">
        <v>1297.5999999999999</v>
      </c>
      <c r="E29" s="37">
        <v>-1.1804127636889761E-2</v>
      </c>
      <c r="F29" s="46">
        <v>1366.8999999999987</v>
      </c>
      <c r="G29" s="37">
        <v>0.11429037254422281</v>
      </c>
      <c r="H29" s="387">
        <v>1341.399999999999</v>
      </c>
      <c r="I29" s="407">
        <v>2.2590919417029509E-2</v>
      </c>
      <c r="J29" s="46"/>
      <c r="K29" s="37"/>
      <c r="L29" s="387">
        <v>4005.8999999999987</v>
      </c>
      <c r="M29" s="407">
        <v>4.0070454459302685E-2</v>
      </c>
      <c r="N29" s="46">
        <v>1313.1</v>
      </c>
      <c r="O29" s="46">
        <v>1226.7000000000005</v>
      </c>
      <c r="P29" s="46">
        <v>1311.7659999999998</v>
      </c>
      <c r="Q29" s="46">
        <v>999.39999999999964</v>
      </c>
      <c r="R29" s="46">
        <v>4850.9659999999994</v>
      </c>
    </row>
    <row r="30" spans="1:34" s="60" customFormat="1">
      <c r="A30" s="59" t="s">
        <v>13</v>
      </c>
      <c r="D30" s="61">
        <v>1.18</v>
      </c>
      <c r="E30" s="37">
        <v>-1.6666666666666718E-2</v>
      </c>
      <c r="F30" s="350">
        <v>1.24</v>
      </c>
      <c r="G30" s="37">
        <v>0.10910908942691733</v>
      </c>
      <c r="H30" s="423">
        <v>1.21</v>
      </c>
      <c r="I30" s="407">
        <v>1.251620334724346E-2</v>
      </c>
      <c r="J30" s="61"/>
      <c r="K30" s="37"/>
      <c r="L30" s="423">
        <v>3.63</v>
      </c>
      <c r="M30" s="407">
        <v>3.3288083236973964E-2</v>
      </c>
      <c r="N30" s="61">
        <v>1.2</v>
      </c>
      <c r="O30" s="61">
        <v>1.1180144602734388</v>
      </c>
      <c r="P30" s="61">
        <v>1.1950426037626869</v>
      </c>
      <c r="Q30" s="61">
        <v>0.91</v>
      </c>
      <c r="R30" s="61">
        <v>4.4230570640361258</v>
      </c>
    </row>
    <row r="31" spans="1:34">
      <c r="D31" s="3"/>
      <c r="E31" s="37"/>
      <c r="G31" s="3"/>
      <c r="H31" s="412"/>
      <c r="I31" s="412"/>
      <c r="J31" s="3"/>
      <c r="K31" s="3"/>
      <c r="L31" s="412"/>
      <c r="M31" s="412"/>
      <c r="N31" s="3"/>
      <c r="P31" s="3"/>
      <c r="Q31" s="3"/>
      <c r="R31" s="3"/>
    </row>
    <row r="32" spans="1:34" s="62" customFormat="1">
      <c r="A32" s="62" t="s">
        <v>14</v>
      </c>
      <c r="D32" s="63">
        <v>1103406</v>
      </c>
      <c r="E32" s="37"/>
      <c r="F32" s="63">
        <v>1103807</v>
      </c>
      <c r="G32" s="3"/>
      <c r="H32" s="422">
        <v>1105198</v>
      </c>
      <c r="I32" s="412"/>
      <c r="J32" s="63"/>
      <c r="K32" s="3"/>
      <c r="L32" s="422">
        <v>1104290</v>
      </c>
      <c r="M32" s="412"/>
      <c r="N32" s="63">
        <v>1097256</v>
      </c>
      <c r="O32" s="63">
        <v>1097213</v>
      </c>
      <c r="P32" s="63">
        <v>1097700</v>
      </c>
      <c r="Q32" s="63">
        <v>1101447</v>
      </c>
      <c r="R32" s="63">
        <v>1098367</v>
      </c>
    </row>
    <row r="33" spans="1:18" s="62" customFormat="1">
      <c r="D33" s="63"/>
      <c r="E33" s="37"/>
      <c r="F33" s="63"/>
      <c r="G33" s="3"/>
      <c r="H33" s="422"/>
      <c r="I33" s="412"/>
      <c r="J33" s="3"/>
      <c r="K33" s="3"/>
      <c r="L33" s="422"/>
      <c r="M33" s="412"/>
      <c r="N33" s="63"/>
      <c r="O33" s="63"/>
      <c r="P33" s="3"/>
      <c r="Q33" s="3"/>
      <c r="R33" s="3"/>
    </row>
    <row r="35" spans="1:18">
      <c r="A35" s="64" t="s">
        <v>94</v>
      </c>
    </row>
    <row r="36" spans="1:18">
      <c r="A36" s="1" t="s">
        <v>114</v>
      </c>
    </row>
    <row r="37" spans="1:18">
      <c r="A37" s="65" t="s">
        <v>122</v>
      </c>
    </row>
    <row r="38" spans="1:18">
      <c r="A38" s="65" t="s">
        <v>140</v>
      </c>
    </row>
    <row r="40" spans="1:18">
      <c r="A40" s="65"/>
    </row>
    <row r="41" spans="1:18">
      <c r="A41" s="65"/>
      <c r="I41" s="24"/>
    </row>
    <row r="42" spans="1:18" hidden="1">
      <c r="A42" s="65"/>
    </row>
    <row r="43" spans="1:18" hidden="1">
      <c r="A43" s="65"/>
    </row>
    <row r="44" spans="1:18" hidden="1">
      <c r="A44" s="65"/>
    </row>
    <row r="45" spans="1:18" hidden="1">
      <c r="A45" s="65"/>
      <c r="B45" s="66"/>
    </row>
    <row r="46" spans="1:18" hidden="1">
      <c r="A46" s="65"/>
      <c r="B46" s="66"/>
    </row>
    <row r="47" spans="1:18" hidden="1">
      <c r="A47" s="65"/>
    </row>
    <row r="48" spans="1:18" hidden="1">
      <c r="A48" s="65"/>
    </row>
    <row r="49" spans="1:1" hidden="1">
      <c r="A49" s="65"/>
    </row>
    <row r="50" spans="1:1" hidden="1">
      <c r="A50" s="65"/>
    </row>
    <row r="51" spans="1:1" hidden="1">
      <c r="A51" s="65"/>
    </row>
    <row r="52" spans="1:1" hidden="1">
      <c r="A52" s="65"/>
    </row>
    <row r="53" spans="1:1" hidden="1">
      <c r="A53" s="65"/>
    </row>
    <row r="54" spans="1:1" hidden="1">
      <c r="A54" s="65"/>
    </row>
    <row r="55" spans="1:1" hidden="1">
      <c r="A55" s="65"/>
    </row>
    <row r="56" spans="1:1" hidden="1">
      <c r="A56" s="65"/>
    </row>
    <row r="57" spans="1:1" hidden="1">
      <c r="A57" s="65"/>
    </row>
    <row r="58" spans="1:1" hidden="1">
      <c r="A58" s="65"/>
    </row>
    <row r="59" spans="1:1" hidden="1"/>
    <row r="60" spans="1:1" hidden="1"/>
    <row r="61" spans="1:1" hidden="1"/>
    <row r="62" spans="1:1" hidden="1"/>
    <row r="63" spans="1:1" hidden="1"/>
    <row r="64" spans="1:1" hidden="1"/>
  </sheetData>
  <sheetProtection password="CC86" sheet="1" objects="1" scenarios="1" formatCells="0" formatColumns="0" formatRows="0" insertColumns="0" insertRows="0" insertHyperlinks="0" sort="0" autoFilter="0" pivotTables="0"/>
  <phoneticPr fontId="21" type="noConversion"/>
  <printOptions horizontalCentered="1" verticalCentered="1"/>
  <pageMargins left="0.28000000000000003" right="0.28999999999999998" top="0.88" bottom="0.51" header="0.5" footer="0.21"/>
  <pageSetup scale="70" orientation="landscape" r:id="rId1"/>
  <headerFooter alignWithMargins="0">
    <oddHeader>&amp;L&amp;"Arial,Bold"&amp;8Investor Relations
Philip Johnson (317)655-6874
Ronika Pletcher (317)651-4808
Nicholas Lemen (317)276-6988&amp;C&amp;"Arial,Bold"&amp;12Eli Lilly and Company
Statements of Consolidated Net Income - Non-GAAP&amp;10
&amp;"Arial,Regular"
&amp;R&amp;16LLY</oddHeader>
    <oddFooter xml:space="preserve">&amp;L&amp;8Numbers may not add due to rounding
Page &amp;P of &amp;N pages of financial data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S65"/>
  <sheetViews>
    <sheetView showGridLines="0" zoomScale="85" zoomScaleNormal="85" workbookViewId="0">
      <selection activeCell="F30" sqref="F30"/>
    </sheetView>
  </sheetViews>
  <sheetFormatPr defaultRowHeight="12.75"/>
  <cols>
    <col min="1" max="1" width="3.85546875" style="1" customWidth="1"/>
    <col min="2" max="2" width="29.7109375" style="1" bestFit="1" customWidth="1"/>
    <col min="3" max="3" width="4.28515625" style="1" customWidth="1"/>
    <col min="4" max="4" width="10.42578125" style="1" customWidth="1"/>
    <col min="5" max="5" width="7.7109375" style="2" bestFit="1" customWidth="1"/>
    <col min="6" max="6" width="11.5703125" style="3" customWidth="1"/>
    <col min="7" max="7" width="8.85546875" style="1" customWidth="1"/>
    <col min="8" max="8" width="11.140625" style="1" customWidth="1"/>
    <col min="9" max="9" width="9.85546875" style="1" customWidth="1"/>
    <col min="10" max="10" width="10.7109375" style="1" customWidth="1"/>
    <col min="11" max="11" width="9.85546875" style="1" customWidth="1"/>
    <col min="12" max="12" width="10.140625" style="1" customWidth="1"/>
    <col min="13" max="13" width="7.7109375" style="1" bestFit="1" customWidth="1"/>
    <col min="14" max="14" width="10.42578125" style="1" customWidth="1"/>
    <col min="15" max="15" width="11.5703125" style="3" customWidth="1"/>
    <col min="16" max="16" width="11.140625" style="1" customWidth="1"/>
    <col min="17" max="17" width="10.7109375" style="1" customWidth="1"/>
    <col min="18" max="18" width="10.140625" style="1" customWidth="1"/>
    <col min="19" max="16384" width="9.140625" style="1"/>
  </cols>
  <sheetData>
    <row r="2" spans="1:19">
      <c r="D2" s="22"/>
      <c r="E2" s="22"/>
      <c r="F2" s="23"/>
      <c r="G2" s="22"/>
      <c r="H2" s="22"/>
      <c r="I2" s="22"/>
      <c r="J2" s="313"/>
      <c r="K2" s="22"/>
      <c r="L2" s="313"/>
      <c r="N2" s="22"/>
      <c r="O2" s="23"/>
      <c r="P2" s="22"/>
      <c r="Q2" s="313"/>
      <c r="R2" s="313"/>
    </row>
    <row r="3" spans="1:19">
      <c r="A3" s="24"/>
    </row>
    <row r="4" spans="1:19">
      <c r="A4" s="24"/>
      <c r="D4" s="25">
        <v>2010</v>
      </c>
      <c r="E4" s="26"/>
      <c r="F4" s="25">
        <v>2010</v>
      </c>
      <c r="G4" s="25"/>
      <c r="H4" s="25">
        <v>2010</v>
      </c>
      <c r="I4" s="25"/>
      <c r="J4" s="25">
        <v>2010</v>
      </c>
      <c r="L4" s="25">
        <v>2010</v>
      </c>
      <c r="M4" s="24"/>
      <c r="N4" s="25">
        <v>2009</v>
      </c>
      <c r="O4" s="25">
        <v>2009</v>
      </c>
      <c r="P4" s="25">
        <v>2009</v>
      </c>
      <c r="Q4" s="25">
        <v>2009</v>
      </c>
      <c r="R4" s="25">
        <v>2009</v>
      </c>
    </row>
    <row r="5" spans="1:19">
      <c r="A5" s="27"/>
      <c r="B5" s="28"/>
      <c r="C5" s="28"/>
      <c r="D5" s="29" t="s">
        <v>18</v>
      </c>
      <c r="E5" s="30" t="s">
        <v>0</v>
      </c>
      <c r="F5" s="31" t="s">
        <v>1</v>
      </c>
      <c r="G5" s="29" t="s">
        <v>0</v>
      </c>
      <c r="H5" s="29" t="s">
        <v>16</v>
      </c>
      <c r="I5" s="29" t="s">
        <v>0</v>
      </c>
      <c r="J5" s="29" t="s">
        <v>2</v>
      </c>
      <c r="K5" s="29" t="s">
        <v>0</v>
      </c>
      <c r="L5" s="29" t="s">
        <v>15</v>
      </c>
      <c r="M5" s="29" t="s">
        <v>0</v>
      </c>
      <c r="N5" s="29" t="s">
        <v>18</v>
      </c>
      <c r="O5" s="31" t="s">
        <v>1</v>
      </c>
      <c r="P5" s="29" t="s">
        <v>16</v>
      </c>
      <c r="Q5" s="29" t="s">
        <v>2</v>
      </c>
      <c r="R5" s="29" t="s">
        <v>15</v>
      </c>
    </row>
    <row r="6" spans="1:19">
      <c r="A6" s="32"/>
      <c r="B6" s="22"/>
      <c r="C6" s="22"/>
      <c r="D6" s="23"/>
      <c r="E6" s="33"/>
      <c r="F6" s="346"/>
      <c r="G6" s="346"/>
      <c r="H6" s="405"/>
      <c r="I6" s="405"/>
      <c r="J6" s="345"/>
      <c r="K6" s="346"/>
      <c r="L6" s="364"/>
      <c r="M6" s="10"/>
      <c r="N6" s="22"/>
      <c r="O6" s="346"/>
      <c r="P6" s="345"/>
      <c r="Q6" s="345"/>
      <c r="R6" s="345"/>
    </row>
    <row r="7" spans="1:19" s="35" customFormat="1">
      <c r="A7" s="34" t="s">
        <v>138</v>
      </c>
      <c r="B7" s="41"/>
      <c r="D7" s="36">
        <v>5485.5</v>
      </c>
      <c r="E7" s="37">
        <v>8.6883297008123694E-2</v>
      </c>
      <c r="F7" s="36">
        <v>5748.6999999999989</v>
      </c>
      <c r="G7" s="37">
        <v>8.6135882708584965E-2</v>
      </c>
      <c r="H7" s="406">
        <v>5654.7999999999993</v>
      </c>
      <c r="I7" s="407">
        <v>1.6684645810859378E-2</v>
      </c>
      <c r="J7" s="36"/>
      <c r="K7" s="37"/>
      <c r="L7" s="406">
        <v>16889</v>
      </c>
      <c r="M7" s="407">
        <v>6.2081022274208086E-2</v>
      </c>
      <c r="N7" s="36">
        <v>5047</v>
      </c>
      <c r="O7" s="36">
        <v>5292.8</v>
      </c>
      <c r="P7" s="36">
        <v>5562</v>
      </c>
      <c r="Q7" s="36">
        <v>5934.2</v>
      </c>
      <c r="R7" s="36">
        <v>21836</v>
      </c>
    </row>
    <row r="8" spans="1:19" s="35" customFormat="1">
      <c r="A8" s="34"/>
      <c r="B8" s="41"/>
      <c r="D8" s="36"/>
      <c r="E8" s="37"/>
      <c r="F8" s="36"/>
      <c r="G8" s="37"/>
      <c r="H8" s="406"/>
      <c r="I8" s="407"/>
      <c r="J8" s="36"/>
      <c r="K8" s="37"/>
      <c r="L8" s="406"/>
      <c r="M8" s="407"/>
      <c r="N8" s="36"/>
      <c r="O8" s="36"/>
      <c r="P8" s="36"/>
      <c r="Q8" s="36"/>
      <c r="R8" s="36"/>
    </row>
    <row r="9" spans="1:19" s="35" customFormat="1">
      <c r="A9" s="312" t="s">
        <v>3</v>
      </c>
      <c r="B9" s="41"/>
      <c r="D9" s="39">
        <v>1122.5</v>
      </c>
      <c r="E9" s="37">
        <v>0.37493875551200406</v>
      </c>
      <c r="F9" s="39">
        <v>1023.9000000000001</v>
      </c>
      <c r="G9" s="37">
        <v>8.0747308423052777E-2</v>
      </c>
      <c r="H9" s="408">
        <v>987.59999999999991</v>
      </c>
      <c r="I9" s="407">
        <v>-6.1127483601102761E-2</v>
      </c>
      <c r="J9" s="39"/>
      <c r="K9" s="37"/>
      <c r="L9" s="408">
        <v>3134</v>
      </c>
      <c r="M9" s="407">
        <v>0.11304471357033785</v>
      </c>
      <c r="N9" s="39">
        <v>816.4</v>
      </c>
      <c r="O9" s="39">
        <v>947.4</v>
      </c>
      <c r="P9" s="39">
        <v>1051.8999999999999</v>
      </c>
      <c r="Q9" s="39">
        <v>1431.3000000000002</v>
      </c>
      <c r="R9" s="39">
        <v>4247</v>
      </c>
    </row>
    <row r="10" spans="1:19" s="35" customFormat="1">
      <c r="A10" s="41"/>
      <c r="B10" s="41"/>
      <c r="D10" s="40"/>
      <c r="E10" s="37"/>
      <c r="F10" s="40"/>
      <c r="G10" s="37"/>
      <c r="H10" s="409"/>
      <c r="I10" s="407"/>
      <c r="J10" s="40"/>
      <c r="K10" s="37"/>
      <c r="L10" s="409"/>
      <c r="M10" s="407"/>
      <c r="N10" s="40"/>
      <c r="O10" s="40"/>
      <c r="P10" s="40"/>
      <c r="Q10" s="40"/>
      <c r="R10" s="40"/>
    </row>
    <row r="11" spans="1:19" s="35" customFormat="1">
      <c r="A11" s="34" t="s">
        <v>4</v>
      </c>
      <c r="B11" s="41"/>
      <c r="D11" s="38">
        <v>4363</v>
      </c>
      <c r="E11" s="37">
        <v>3.1295797286436722E-2</v>
      </c>
      <c r="F11" s="38">
        <v>4724.7999999999993</v>
      </c>
      <c r="G11" s="37">
        <v>8.7310719381414437E-2</v>
      </c>
      <c r="H11" s="410">
        <v>4667.1999999999989</v>
      </c>
      <c r="I11" s="407">
        <v>3.4832930533690742E-2</v>
      </c>
      <c r="J11" s="38"/>
      <c r="K11" s="37"/>
      <c r="L11" s="410">
        <v>13755</v>
      </c>
      <c r="M11" s="407">
        <v>5.1115305553220525E-2</v>
      </c>
      <c r="N11" s="38">
        <v>4230.6000000000004</v>
      </c>
      <c r="O11" s="38">
        <v>4345.4000000000005</v>
      </c>
      <c r="P11" s="38">
        <v>4510.1000000000004</v>
      </c>
      <c r="Q11" s="38">
        <v>4502.8999999999996</v>
      </c>
      <c r="R11" s="38">
        <v>17589</v>
      </c>
      <c r="S11" s="67"/>
    </row>
    <row r="12" spans="1:19" s="43" customFormat="1">
      <c r="A12" s="42"/>
      <c r="B12" s="42" t="s">
        <v>113</v>
      </c>
      <c r="D12" s="42">
        <v>0.79536961079208823</v>
      </c>
      <c r="E12" s="37"/>
      <c r="F12" s="42">
        <v>0.82189016647241986</v>
      </c>
      <c r="G12" s="3"/>
      <c r="H12" s="411">
        <v>0.82535191341868841</v>
      </c>
      <c r="I12" s="412"/>
      <c r="J12" s="42"/>
      <c r="K12" s="161"/>
      <c r="L12" s="411">
        <v>0.81443543134584639</v>
      </c>
      <c r="M12" s="412"/>
      <c r="N12" s="42">
        <v>0.83824053893402029</v>
      </c>
      <c r="O12" s="42">
        <v>0.82100211608222495</v>
      </c>
      <c r="P12" s="42">
        <v>0.81087738223660555</v>
      </c>
      <c r="Q12" s="42">
        <v>0.75880489366721715</v>
      </c>
      <c r="R12" s="42">
        <v>0.80550467118519875</v>
      </c>
    </row>
    <row r="13" spans="1:19" s="43" customFormat="1">
      <c r="A13" s="42"/>
      <c r="B13" s="42"/>
      <c r="D13" s="42"/>
      <c r="E13" s="37"/>
      <c r="F13" s="42"/>
      <c r="G13" s="37"/>
      <c r="H13" s="411"/>
      <c r="I13" s="407"/>
      <c r="J13" s="42"/>
      <c r="K13" s="37"/>
      <c r="L13" s="411"/>
      <c r="M13" s="407"/>
      <c r="N13" s="42"/>
      <c r="O13" s="42"/>
      <c r="P13" s="42"/>
      <c r="Q13" s="42"/>
      <c r="R13" s="42"/>
    </row>
    <row r="14" spans="1:19" s="35" customFormat="1">
      <c r="A14" s="41"/>
      <c r="B14" s="41" t="s">
        <v>5</v>
      </c>
      <c r="D14" s="46">
        <v>1039.0999999999999</v>
      </c>
      <c r="E14" s="37">
        <v>9.6906998838804936E-2</v>
      </c>
      <c r="F14" s="46">
        <v>1187.2000000000003</v>
      </c>
      <c r="G14" s="37">
        <v>0.14109957708573639</v>
      </c>
      <c r="H14" s="387">
        <v>1219.7999999999997</v>
      </c>
      <c r="I14" s="407">
        <v>8.7068888690847057E-2</v>
      </c>
      <c r="J14" s="46"/>
      <c r="K14" s="37"/>
      <c r="L14" s="387">
        <v>3446.1</v>
      </c>
      <c r="M14" s="407">
        <v>0.10814200270113816</v>
      </c>
      <c r="N14" s="46">
        <v>947.3</v>
      </c>
      <c r="O14" s="46">
        <v>1040.4000000000001</v>
      </c>
      <c r="P14" s="46">
        <v>1122.1000000000001</v>
      </c>
      <c r="Q14" s="46">
        <v>1216.6999999999998</v>
      </c>
      <c r="R14" s="46">
        <v>4326.5</v>
      </c>
    </row>
    <row r="15" spans="1:19" s="43" customFormat="1">
      <c r="A15" s="42"/>
      <c r="B15" s="42" t="s">
        <v>113</v>
      </c>
      <c r="D15" s="42">
        <v>0.1894266703126424</v>
      </c>
      <c r="E15" s="37"/>
      <c r="F15" s="42">
        <v>0.20651625584914859</v>
      </c>
      <c r="G15" s="3"/>
      <c r="H15" s="411">
        <v>0.2157105467921058</v>
      </c>
      <c r="I15" s="412"/>
      <c r="J15" s="42"/>
      <c r="K15" s="161"/>
      <c r="L15" s="411">
        <v>0.2040440523417609</v>
      </c>
      <c r="M15" s="412"/>
      <c r="N15" s="42">
        <v>0.18769566078858727</v>
      </c>
      <c r="O15" s="42">
        <v>0.19656892382103991</v>
      </c>
      <c r="P15" s="42">
        <v>0.20174397698669547</v>
      </c>
      <c r="Q15" s="42">
        <v>0.20503184928044216</v>
      </c>
      <c r="R15" s="42">
        <v>0.19813610551383037</v>
      </c>
    </row>
    <row r="16" spans="1:19">
      <c r="A16" s="3"/>
      <c r="B16" s="3"/>
      <c r="C16" s="35"/>
      <c r="D16" s="47"/>
      <c r="E16" s="37"/>
      <c r="F16" s="47"/>
      <c r="G16" s="37"/>
      <c r="H16" s="413"/>
      <c r="I16" s="407"/>
      <c r="J16" s="47"/>
      <c r="K16" s="37"/>
      <c r="L16" s="413"/>
      <c r="M16" s="407"/>
      <c r="N16" s="47"/>
      <c r="O16" s="47"/>
      <c r="P16" s="47"/>
      <c r="Q16" s="47"/>
      <c r="R16" s="47"/>
    </row>
    <row r="17" spans="1:18" s="35" customFormat="1">
      <c r="A17" s="41"/>
      <c r="B17" s="41" t="s">
        <v>6</v>
      </c>
      <c r="D17" s="46">
        <v>1614.4</v>
      </c>
      <c r="E17" s="37">
        <v>5.5715406748626739E-2</v>
      </c>
      <c r="F17" s="46">
        <v>1755.4</v>
      </c>
      <c r="G17" s="37">
        <v>2.7631424891698897E-2</v>
      </c>
      <c r="H17" s="387">
        <v>1694.9</v>
      </c>
      <c r="I17" s="407">
        <v>-4.0545304971205676E-3</v>
      </c>
      <c r="J17" s="46"/>
      <c r="K17" s="37"/>
      <c r="L17" s="387">
        <v>5064.7000000000007</v>
      </c>
      <c r="M17" s="407">
        <v>2.54089731130549E-2</v>
      </c>
      <c r="N17" s="46">
        <v>1529.2</v>
      </c>
      <c r="O17" s="46">
        <v>1708.2</v>
      </c>
      <c r="P17" s="46">
        <v>1701.8</v>
      </c>
      <c r="Q17" s="46">
        <v>1953.3000000000002</v>
      </c>
      <c r="R17" s="46">
        <v>6892.5</v>
      </c>
    </row>
    <row r="18" spans="1:18" s="43" customFormat="1">
      <c r="D18" s="42"/>
      <c r="E18" s="37"/>
      <c r="F18" s="42"/>
      <c r="G18" s="162"/>
      <c r="H18" s="411"/>
      <c r="I18" s="414"/>
      <c r="J18" s="47"/>
      <c r="K18" s="37"/>
      <c r="L18" s="411"/>
      <c r="M18" s="414"/>
      <c r="N18" s="42"/>
      <c r="O18" s="47"/>
      <c r="P18" s="47"/>
      <c r="Q18" s="47"/>
      <c r="R18" s="47"/>
    </row>
    <row r="19" spans="1:18" s="43" customFormat="1">
      <c r="B19" s="57" t="s">
        <v>65</v>
      </c>
      <c r="D19" s="68">
        <v>50</v>
      </c>
      <c r="E19" s="37"/>
      <c r="F19" s="68">
        <v>0</v>
      </c>
      <c r="G19" s="37"/>
      <c r="H19" s="415">
        <v>0</v>
      </c>
      <c r="I19" s="407"/>
      <c r="J19" s="69"/>
      <c r="K19" s="37"/>
      <c r="L19" s="415">
        <v>50</v>
      </c>
      <c r="M19" s="407"/>
      <c r="N19" s="68">
        <v>0</v>
      </c>
      <c r="O19" s="69">
        <v>0</v>
      </c>
      <c r="P19" s="69">
        <v>0</v>
      </c>
      <c r="Q19" s="50">
        <v>90</v>
      </c>
      <c r="R19" s="50">
        <v>90</v>
      </c>
    </row>
    <row r="20" spans="1:18" s="43" customFormat="1">
      <c r="D20" s="68"/>
      <c r="E20" s="37"/>
      <c r="F20" s="68"/>
      <c r="G20" s="162"/>
      <c r="H20" s="415"/>
      <c r="I20" s="414"/>
      <c r="J20" s="42"/>
      <c r="K20" s="37"/>
      <c r="L20" s="415"/>
      <c r="M20" s="414"/>
      <c r="N20" s="68"/>
      <c r="O20" s="42"/>
      <c r="P20" s="42"/>
      <c r="Q20" s="42"/>
      <c r="R20" s="42"/>
    </row>
    <row r="21" spans="1:18" s="43" customFormat="1">
      <c r="B21" s="57" t="s">
        <v>76</v>
      </c>
      <c r="D21" s="70"/>
      <c r="E21" s="37"/>
      <c r="F21" s="50"/>
      <c r="G21" s="162"/>
      <c r="H21" s="416"/>
      <c r="I21" s="414"/>
      <c r="J21" s="47"/>
      <c r="K21" s="37"/>
      <c r="L21" s="416"/>
      <c r="M21" s="414"/>
      <c r="N21" s="50"/>
      <c r="O21" s="47"/>
      <c r="P21" s="47"/>
      <c r="Q21" s="47"/>
      <c r="R21" s="47"/>
    </row>
    <row r="22" spans="1:18" s="43" customFormat="1">
      <c r="B22" s="57" t="s">
        <v>75</v>
      </c>
      <c r="D22" s="68">
        <v>26.2</v>
      </c>
      <c r="E22" s="37"/>
      <c r="F22" s="68">
        <v>27.3</v>
      </c>
      <c r="G22" s="37"/>
      <c r="H22" s="415">
        <v>59.5</v>
      </c>
      <c r="I22" s="407"/>
      <c r="J22" s="68"/>
      <c r="K22" s="37"/>
      <c r="L22" s="415">
        <v>113</v>
      </c>
      <c r="M22" s="407"/>
      <c r="N22" s="68">
        <v>0</v>
      </c>
      <c r="O22" s="68">
        <v>105</v>
      </c>
      <c r="P22" s="68">
        <v>549.79999999999995</v>
      </c>
      <c r="Q22" s="68">
        <v>37.9</v>
      </c>
      <c r="R22" s="68">
        <v>692.69999999999993</v>
      </c>
    </row>
    <row r="23" spans="1:18">
      <c r="D23" s="68"/>
      <c r="E23" s="37"/>
      <c r="F23" s="68"/>
      <c r="G23" s="162"/>
      <c r="H23" s="415"/>
      <c r="I23" s="414"/>
      <c r="J23" s="42"/>
      <c r="K23" s="41"/>
      <c r="L23" s="415"/>
      <c r="M23" s="414"/>
      <c r="N23" s="68"/>
      <c r="O23" s="42"/>
      <c r="P23" s="42"/>
      <c r="Q23" s="42"/>
      <c r="R23" s="42"/>
    </row>
    <row r="24" spans="1:18" s="35" customFormat="1">
      <c r="A24" s="34" t="s">
        <v>95</v>
      </c>
      <c r="D24" s="46">
        <v>1633.3</v>
      </c>
      <c r="E24" s="37">
        <v>-6.8867225357733264E-2</v>
      </c>
      <c r="F24" s="46">
        <v>1754.899999999999</v>
      </c>
      <c r="G24" s="37">
        <v>0.17636412387719425</v>
      </c>
      <c r="H24" s="387">
        <v>1692.9999999999991</v>
      </c>
      <c r="I24" s="407">
        <v>0.48979232664554573</v>
      </c>
      <c r="J24" s="46"/>
      <c r="K24" s="72"/>
      <c r="L24" s="387">
        <v>5081.1999999999989</v>
      </c>
      <c r="M24" s="407">
        <v>0.15948246354653905</v>
      </c>
      <c r="N24" s="46">
        <v>1754.1</v>
      </c>
      <c r="O24" s="46">
        <v>1491.8000000000004</v>
      </c>
      <c r="P24" s="46">
        <v>1136.4000000000005</v>
      </c>
      <c r="Q24" s="46">
        <v>1204.9999999999995</v>
      </c>
      <c r="R24" s="46">
        <v>5587.3000000000011</v>
      </c>
    </row>
    <row r="25" spans="1:18">
      <c r="D25" s="47"/>
      <c r="E25" s="37"/>
      <c r="F25" s="47"/>
      <c r="G25" s="162"/>
      <c r="H25" s="413"/>
      <c r="I25" s="414"/>
      <c r="J25" s="47"/>
      <c r="K25" s="37"/>
      <c r="L25" s="413"/>
      <c r="M25" s="414"/>
      <c r="N25" s="47"/>
      <c r="O25" s="47"/>
      <c r="P25" s="47"/>
      <c r="Q25" s="47"/>
      <c r="R25" s="47"/>
    </row>
    <row r="26" spans="1:18" s="35" customFormat="1">
      <c r="B26" s="424" t="s">
        <v>149</v>
      </c>
      <c r="D26" s="50">
        <v>-37</v>
      </c>
      <c r="E26" s="50"/>
      <c r="F26" s="50">
        <v>-36.499999999999993</v>
      </c>
      <c r="G26" s="50"/>
      <c r="H26" s="50">
        <v>-30.90000000000002</v>
      </c>
      <c r="I26" s="50"/>
      <c r="J26" s="50"/>
      <c r="K26" s="50"/>
      <c r="L26" s="50">
        <v>-104.4</v>
      </c>
      <c r="M26" s="50"/>
      <c r="N26" s="50">
        <v>-60.199999999999996</v>
      </c>
      <c r="O26" s="50">
        <v>-45.5</v>
      </c>
      <c r="P26" s="50">
        <v>-43.999999999999993</v>
      </c>
      <c r="Q26" s="50">
        <v>-36.400000000000013</v>
      </c>
      <c r="R26" s="50">
        <v>-186.09999999999997</v>
      </c>
    </row>
    <row r="27" spans="1:18" s="35" customFormat="1">
      <c r="B27" s="35" t="s">
        <v>8</v>
      </c>
      <c r="D27" s="51">
        <v>111.5</v>
      </c>
      <c r="E27" s="37"/>
      <c r="F27" s="191">
        <v>18.099999999999994</v>
      </c>
      <c r="G27" s="36"/>
      <c r="H27" s="417">
        <v>9.2000000000000171</v>
      </c>
      <c r="I27" s="406"/>
      <c r="J27" s="51"/>
      <c r="K27" s="49"/>
      <c r="L27" s="417">
        <v>138.80000000000001</v>
      </c>
      <c r="M27" s="406"/>
      <c r="N27" s="191">
        <v>-10.5</v>
      </c>
      <c r="O27" s="191">
        <v>21.4</v>
      </c>
      <c r="P27" s="191">
        <v>-22.900000000000006</v>
      </c>
      <c r="Q27" s="191">
        <v>-31.399999999999991</v>
      </c>
      <c r="R27" s="191">
        <v>-43.4</v>
      </c>
    </row>
    <row r="28" spans="1:18" s="35" customFormat="1">
      <c r="B28" s="35" t="s">
        <v>9</v>
      </c>
      <c r="D28" s="48">
        <v>74.5</v>
      </c>
      <c r="E28" s="72"/>
      <c r="F28" s="48">
        <v>-18.399999999999999</v>
      </c>
      <c r="G28" s="37"/>
      <c r="H28" s="418">
        <v>-21.700000000000003</v>
      </c>
      <c r="I28" s="407"/>
      <c r="J28" s="48"/>
      <c r="K28" s="40"/>
      <c r="L28" s="418">
        <v>34.400000000000006</v>
      </c>
      <c r="M28" s="407"/>
      <c r="N28" s="48">
        <v>-70.7</v>
      </c>
      <c r="O28" s="48">
        <v>-24.1</v>
      </c>
      <c r="P28" s="48">
        <v>-66.900000000000006</v>
      </c>
      <c r="Q28" s="48">
        <v>-67.800000000000011</v>
      </c>
      <c r="R28" s="48">
        <v>-229.50000000000003</v>
      </c>
    </row>
    <row r="29" spans="1:18" s="35" customFormat="1">
      <c r="D29" s="49"/>
      <c r="E29" s="71"/>
      <c r="F29" s="49"/>
      <c r="G29" s="55"/>
      <c r="H29" s="419"/>
      <c r="I29" s="420"/>
      <c r="J29" s="49"/>
      <c r="K29" s="192"/>
      <c r="L29" s="419"/>
      <c r="M29" s="420"/>
      <c r="N29" s="49"/>
      <c r="O29" s="49"/>
      <c r="P29" s="49"/>
      <c r="Q29" s="49"/>
      <c r="R29" s="49"/>
    </row>
    <row r="30" spans="1:18" s="35" customFormat="1" ht="12.75" customHeight="1">
      <c r="B30" s="425" t="s">
        <v>10</v>
      </c>
      <c r="C30" s="425"/>
      <c r="D30" s="46">
        <v>1707.8</v>
      </c>
      <c r="E30" s="37">
        <v>1.4494475466318102E-2</v>
      </c>
      <c r="F30" s="46">
        <v>1736.4999999999986</v>
      </c>
      <c r="G30" s="37">
        <v>0.18314369421543786</v>
      </c>
      <c r="H30" s="387">
        <v>1671.299999999999</v>
      </c>
      <c r="I30" s="407">
        <v>0.56269284712482315</v>
      </c>
      <c r="J30" s="46"/>
      <c r="K30" s="72"/>
      <c r="L30" s="387">
        <v>5115.5999999999985</v>
      </c>
      <c r="M30" s="407">
        <v>0.21205515803440234</v>
      </c>
      <c r="N30" s="46">
        <v>1683.4</v>
      </c>
      <c r="O30" s="46">
        <v>1467.7000000000005</v>
      </c>
      <c r="P30" s="46">
        <v>1069.5000000000005</v>
      </c>
      <c r="Q30" s="46">
        <v>1137.1999999999996</v>
      </c>
      <c r="R30" s="46">
        <v>5357.8</v>
      </c>
    </row>
    <row r="31" spans="1:18" s="35" customFormat="1">
      <c r="B31" s="35" t="s">
        <v>11</v>
      </c>
      <c r="D31" s="46">
        <v>459.7</v>
      </c>
      <c r="E31" s="37">
        <v>0.24</v>
      </c>
      <c r="F31" s="46">
        <v>387.59999999999997</v>
      </c>
      <c r="G31" s="37">
        <v>0.25355756791720552</v>
      </c>
      <c r="H31" s="387">
        <v>368.40000000000009</v>
      </c>
      <c r="I31" s="407"/>
      <c r="J31" s="46"/>
      <c r="K31" s="37"/>
      <c r="L31" s="387">
        <v>1215.7</v>
      </c>
      <c r="M31" s="407"/>
      <c r="N31" s="46">
        <v>370.3</v>
      </c>
      <c r="O31" s="46">
        <v>309.2</v>
      </c>
      <c r="P31" s="46">
        <v>127.70000000000005</v>
      </c>
      <c r="Q31" s="46">
        <v>221.8</v>
      </c>
      <c r="R31" s="46">
        <v>1029</v>
      </c>
    </row>
    <row r="32" spans="1:18" s="43" customFormat="1">
      <c r="B32" s="43" t="s">
        <v>12</v>
      </c>
      <c r="D32" s="52">
        <v>0.26900000000000002</v>
      </c>
      <c r="E32" s="37"/>
      <c r="F32" s="55">
        <v>0.223</v>
      </c>
      <c r="G32" s="49"/>
      <c r="H32" s="420">
        <v>0.22</v>
      </c>
      <c r="I32" s="419"/>
      <c r="J32" s="52"/>
      <c r="K32" s="161"/>
      <c r="L32" s="420">
        <v>0.23799999999999999</v>
      </c>
      <c r="M32" s="419"/>
      <c r="N32" s="55">
        <v>0.21997148627777116</v>
      </c>
      <c r="O32" s="55">
        <v>0.21066975539960475</v>
      </c>
      <c r="P32" s="55">
        <v>0.11899999999999999</v>
      </c>
      <c r="Q32" s="55">
        <v>0.19500000000000001</v>
      </c>
      <c r="R32" s="55">
        <v>0.192</v>
      </c>
    </row>
    <row r="33" spans="1:18" s="43" customFormat="1">
      <c r="D33" s="52"/>
      <c r="E33" s="73"/>
      <c r="F33" s="55"/>
      <c r="G33" s="40"/>
      <c r="H33" s="420"/>
      <c r="I33" s="409"/>
      <c r="J33" s="52"/>
      <c r="K33" s="73"/>
      <c r="L33" s="420"/>
      <c r="M33" s="409"/>
      <c r="N33" s="55"/>
      <c r="O33" s="55"/>
      <c r="P33" s="55"/>
      <c r="Q33" s="55"/>
      <c r="R33" s="55"/>
    </row>
    <row r="34" spans="1:18" s="35" customFormat="1" ht="14.25" customHeight="1">
      <c r="A34" s="34" t="s">
        <v>17</v>
      </c>
      <c r="D34" s="46">
        <v>1248.0999999999999</v>
      </c>
      <c r="E34" s="37">
        <v>-4.9501180412763746E-2</v>
      </c>
      <c r="F34" s="46">
        <v>1348.8999999999987</v>
      </c>
      <c r="G34" s="37">
        <v>0.16435045317220398</v>
      </c>
      <c r="H34" s="387">
        <v>1302.899999999999</v>
      </c>
      <c r="I34" s="407">
        <v>0.38341473773624801</v>
      </c>
      <c r="J34" s="46"/>
      <c r="K34" s="72"/>
      <c r="L34" s="387">
        <v>3899.8999999999987</v>
      </c>
      <c r="M34" s="407">
        <v>0.14252651315403941</v>
      </c>
      <c r="N34" s="46">
        <v>1313.1</v>
      </c>
      <c r="O34" s="46">
        <v>1158.5000000000005</v>
      </c>
      <c r="P34" s="46">
        <v>941.80000000000041</v>
      </c>
      <c r="Q34" s="46">
        <v>915.39999999999964</v>
      </c>
      <c r="R34" s="46">
        <v>4328.8</v>
      </c>
    </row>
    <row r="35" spans="1:18" s="60" customFormat="1" ht="14.25" customHeight="1">
      <c r="A35" s="59" t="s">
        <v>96</v>
      </c>
      <c r="D35" s="61">
        <v>1.1299999999999999</v>
      </c>
      <c r="E35" s="37">
        <v>-5.8333333333333348E-2</v>
      </c>
      <c r="F35" s="61">
        <v>1.22</v>
      </c>
      <c r="G35" s="37">
        <v>0.15094339622641506</v>
      </c>
      <c r="H35" s="421">
        <v>1.18</v>
      </c>
      <c r="I35" s="407">
        <v>0.37209302325581395</v>
      </c>
      <c r="J35" s="61"/>
      <c r="K35" s="72"/>
      <c r="L35" s="421">
        <v>3.53</v>
      </c>
      <c r="M35" s="407">
        <v>0.14000000000000001</v>
      </c>
      <c r="N35" s="61">
        <v>1.2</v>
      </c>
      <c r="O35" s="61">
        <v>1.06</v>
      </c>
      <c r="P35" s="61">
        <v>0.86</v>
      </c>
      <c r="Q35" s="61">
        <v>0.83</v>
      </c>
      <c r="R35" s="61">
        <v>3.94</v>
      </c>
    </row>
    <row r="36" spans="1:18" ht="14.25" customHeight="1">
      <c r="D36" s="3"/>
      <c r="E36" s="37"/>
      <c r="G36" s="349"/>
      <c r="H36" s="412"/>
      <c r="I36" s="412"/>
      <c r="J36" s="3"/>
      <c r="K36" s="3"/>
      <c r="L36" s="412"/>
      <c r="M36" s="412"/>
      <c r="N36" s="3"/>
      <c r="P36" s="3"/>
      <c r="Q36" s="3"/>
      <c r="R36" s="3"/>
    </row>
    <row r="37" spans="1:18" s="62" customFormat="1" ht="14.25" customHeight="1">
      <c r="A37" s="62" t="s">
        <v>14</v>
      </c>
      <c r="D37" s="63">
        <v>1103406</v>
      </c>
      <c r="E37" s="37"/>
      <c r="F37" s="63">
        <v>1103807</v>
      </c>
      <c r="G37" s="3"/>
      <c r="H37" s="422">
        <v>1105198</v>
      </c>
      <c r="I37" s="412"/>
      <c r="J37" s="63"/>
      <c r="K37" s="3"/>
      <c r="L37" s="422">
        <v>1104290</v>
      </c>
      <c r="M37" s="412"/>
      <c r="N37" s="63">
        <v>1097256</v>
      </c>
      <c r="O37" s="63">
        <v>1097213</v>
      </c>
      <c r="P37" s="63">
        <v>1097700</v>
      </c>
      <c r="Q37" s="63">
        <v>1101447</v>
      </c>
      <c r="R37" s="63">
        <v>1098367</v>
      </c>
    </row>
    <row r="38" spans="1:18" s="62" customFormat="1">
      <c r="D38" s="63"/>
      <c r="E38" s="37"/>
      <c r="F38" s="3"/>
      <c r="G38" s="3"/>
      <c r="H38" s="1"/>
      <c r="I38" s="1"/>
      <c r="J38" s="1"/>
      <c r="K38" s="1"/>
      <c r="L38" s="3"/>
      <c r="M38" s="3"/>
      <c r="N38" s="63"/>
      <c r="O38" s="3"/>
      <c r="P38" s="1"/>
      <c r="Q38" s="1"/>
      <c r="R38" s="3"/>
    </row>
    <row r="39" spans="1:18">
      <c r="D39" s="3"/>
      <c r="E39" s="37"/>
      <c r="H39" s="24"/>
    </row>
    <row r="40" spans="1:18" hidden="1">
      <c r="A40" s="64"/>
      <c r="D40" s="3"/>
      <c r="E40" s="37"/>
    </row>
    <row r="41" spans="1:18" hidden="1">
      <c r="A41" s="65"/>
      <c r="D41" s="3"/>
      <c r="E41" s="37"/>
    </row>
    <row r="42" spans="1:18" hidden="1">
      <c r="E42" s="37"/>
    </row>
    <row r="43" spans="1:18" hidden="1">
      <c r="B43" s="66"/>
      <c r="E43" s="37"/>
    </row>
    <row r="44" spans="1:18" hidden="1">
      <c r="B44" s="66"/>
      <c r="E44" s="37"/>
    </row>
    <row r="45" spans="1:18" hidden="1">
      <c r="E45" s="37"/>
    </row>
    <row r="46" spans="1:18" hidden="1">
      <c r="E46" s="37"/>
    </row>
    <row r="47" spans="1:18" hidden="1">
      <c r="E47" s="37"/>
    </row>
    <row r="48" spans="1:18" hidden="1">
      <c r="E48" s="37"/>
    </row>
    <row r="49" spans="5:5" hidden="1">
      <c r="E49" s="37"/>
    </row>
    <row r="50" spans="5:5" hidden="1">
      <c r="E50" s="37"/>
    </row>
    <row r="51" spans="5:5" hidden="1">
      <c r="E51" s="37"/>
    </row>
    <row r="52" spans="5:5" hidden="1">
      <c r="E52" s="37"/>
    </row>
    <row r="53" spans="5:5" hidden="1">
      <c r="E53" s="37"/>
    </row>
    <row r="54" spans="5:5" hidden="1">
      <c r="E54" s="37"/>
    </row>
    <row r="55" spans="5:5" hidden="1">
      <c r="E55" s="37"/>
    </row>
    <row r="56" spans="5:5" hidden="1">
      <c r="E56" s="37"/>
    </row>
    <row r="57" spans="5:5" hidden="1">
      <c r="E57" s="37"/>
    </row>
    <row r="58" spans="5:5" hidden="1">
      <c r="E58" s="37"/>
    </row>
    <row r="59" spans="5:5" hidden="1"/>
    <row r="60" spans="5:5" hidden="1"/>
    <row r="61" spans="5:5" hidden="1"/>
    <row r="62" spans="5:5" hidden="1"/>
    <row r="63" spans="5:5" hidden="1"/>
    <row r="64" spans="5:5" hidden="1"/>
    <row r="65" hidden="1"/>
  </sheetData>
  <sheetProtection password="CC86" sheet="1" objects="1" scenarios="1" formatCells="0" formatColumns="0" formatRows="0" insertColumns="0" insertRows="0" insertHyperlinks="0" sort="0" autoFilter="0" pivotTables="0"/>
  <mergeCells count="1">
    <mergeCell ref="B30:C30"/>
  </mergeCells>
  <phoneticPr fontId="0" type="noConversion"/>
  <printOptions horizontalCentered="1" verticalCentered="1"/>
  <pageMargins left="0.31" right="0.28000000000000003" top="0.84" bottom="0.86" header="0.5" footer="0.5"/>
  <pageSetup scale="70" orientation="landscape" r:id="rId1"/>
  <headerFooter alignWithMargins="0">
    <oddHeader>&amp;L&amp;"Arial,Bold"&amp;8Investor Relations
Philip Johnson (317)655-6874
Ronika Pletcher (317)651-4808
Nicholas Lemen (317)276-6988&amp;C&amp;"Arial,Bold"&amp;12Eli Lilly and Company
Statements of Consolidated Net Income - As Reported
&amp;10
&amp;"Arial,Regular"
&amp;R&amp;16LLY</oddHeader>
    <oddFooter xml:space="preserve">&amp;L&amp;8Numbers may not add due to rounding
Page &amp;P of &amp;N pages of financial data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4:V55"/>
  <sheetViews>
    <sheetView showGridLines="0" topLeftCell="B1" zoomScaleNormal="100" workbookViewId="0">
      <selection activeCell="C16" sqref="C16"/>
    </sheetView>
  </sheetViews>
  <sheetFormatPr defaultRowHeight="12.75"/>
  <cols>
    <col min="1" max="1" width="9.140625" style="1"/>
    <col min="2" max="2" width="50" style="1" customWidth="1"/>
    <col min="3" max="3" width="8.7109375" style="1" customWidth="1"/>
    <col min="4" max="4" width="1.7109375" style="1" customWidth="1"/>
    <col min="5" max="5" width="8.7109375" style="1" customWidth="1"/>
    <col min="6" max="6" width="1.7109375" style="1" customWidth="1"/>
    <col min="7" max="7" width="8.7109375" style="1" customWidth="1"/>
    <col min="8" max="8" width="1.7109375" style="1" customWidth="1"/>
    <col min="9" max="9" width="8.7109375" style="1" customWidth="1"/>
    <col min="10" max="10" width="1.7109375" style="1" customWidth="1"/>
    <col min="11" max="13" width="8.7109375" style="1" customWidth="1"/>
    <col min="14" max="14" width="1.7109375" style="1" customWidth="1"/>
    <col min="15" max="15" width="8.7109375" style="1" customWidth="1"/>
    <col min="16" max="16" width="1.7109375" style="1" customWidth="1"/>
    <col min="17" max="17" width="8.7109375" style="1" customWidth="1"/>
    <col min="18" max="18" width="1.7109375" style="1" customWidth="1"/>
    <col min="19" max="19" width="8.7109375" style="1" customWidth="1"/>
    <col min="20" max="20" width="1.7109375" style="1" customWidth="1"/>
    <col min="21" max="22" width="8.7109375" style="1" customWidth="1"/>
    <col min="23" max="16384" width="9.140625" style="1"/>
  </cols>
  <sheetData>
    <row r="4" spans="2:22" ht="13.5" thickBot="1">
      <c r="B4" s="74" t="s">
        <v>98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2:22">
      <c r="B5" s="22"/>
      <c r="C5" s="426">
        <v>2010</v>
      </c>
      <c r="D5" s="427"/>
      <c r="E5" s="427"/>
      <c r="F5" s="427"/>
      <c r="G5" s="427"/>
      <c r="H5" s="427"/>
      <c r="I5" s="427"/>
      <c r="J5" s="427"/>
      <c r="K5" s="428"/>
      <c r="L5" s="22"/>
      <c r="M5" s="429">
        <v>2009</v>
      </c>
      <c r="N5" s="430"/>
      <c r="O5" s="430"/>
      <c r="P5" s="430"/>
      <c r="Q5" s="430"/>
      <c r="R5" s="430"/>
      <c r="S5" s="430"/>
      <c r="T5" s="430"/>
      <c r="U5" s="431"/>
      <c r="V5" s="22"/>
    </row>
    <row r="6" spans="2:22">
      <c r="B6" s="22"/>
      <c r="C6" s="316" t="s">
        <v>100</v>
      </c>
      <c r="D6" s="75"/>
      <c r="E6" s="75" t="s">
        <v>101</v>
      </c>
      <c r="F6" s="75"/>
      <c r="G6" s="75" t="s">
        <v>102</v>
      </c>
      <c r="H6" s="75"/>
      <c r="I6" s="75" t="s">
        <v>103</v>
      </c>
      <c r="J6" s="75"/>
      <c r="K6" s="156" t="s">
        <v>22</v>
      </c>
      <c r="L6" s="75"/>
      <c r="M6" s="193" t="s">
        <v>100</v>
      </c>
      <c r="N6" s="345"/>
      <c r="O6" s="345" t="s">
        <v>101</v>
      </c>
      <c r="P6" s="345"/>
      <c r="Q6" s="345" t="s">
        <v>102</v>
      </c>
      <c r="R6" s="345"/>
      <c r="S6" s="345" t="s">
        <v>103</v>
      </c>
      <c r="T6" s="345"/>
      <c r="U6" s="194" t="s">
        <v>22</v>
      </c>
      <c r="V6" s="75"/>
    </row>
    <row r="7" spans="2:22">
      <c r="B7" s="22"/>
      <c r="C7" s="316"/>
      <c r="D7" s="75"/>
      <c r="E7" s="75"/>
      <c r="F7" s="75"/>
      <c r="G7" s="75"/>
      <c r="H7" s="75"/>
      <c r="I7" s="75"/>
      <c r="J7" s="75"/>
      <c r="K7" s="156"/>
      <c r="L7" s="75"/>
      <c r="M7" s="193"/>
      <c r="N7" s="345"/>
      <c r="O7" s="345"/>
      <c r="P7" s="345"/>
      <c r="Q7" s="345"/>
      <c r="R7" s="345"/>
      <c r="S7" s="345"/>
      <c r="T7" s="345"/>
      <c r="U7" s="194"/>
      <c r="V7" s="75"/>
    </row>
    <row r="8" spans="2:22">
      <c r="B8" s="22"/>
      <c r="C8" s="317"/>
      <c r="D8" s="22"/>
      <c r="E8" s="22"/>
      <c r="F8" s="22"/>
      <c r="G8" s="22"/>
      <c r="H8" s="22"/>
      <c r="I8" s="22"/>
      <c r="J8" s="22"/>
      <c r="K8" s="157"/>
      <c r="L8" s="22"/>
      <c r="M8" s="76"/>
      <c r="N8" s="22"/>
      <c r="O8" s="22"/>
      <c r="P8" s="22"/>
      <c r="Q8" s="22"/>
      <c r="R8" s="22"/>
      <c r="S8" s="22"/>
      <c r="T8" s="22"/>
      <c r="U8" s="157"/>
      <c r="V8" s="22"/>
    </row>
    <row r="9" spans="2:22">
      <c r="B9" s="77" t="s">
        <v>97</v>
      </c>
      <c r="C9" s="342">
        <v>1.1299999999999999</v>
      </c>
      <c r="D9" s="78"/>
      <c r="E9" s="82">
        <v>1.22</v>
      </c>
      <c r="F9" s="78"/>
      <c r="G9" s="400">
        <v>1.18</v>
      </c>
      <c r="H9" s="79"/>
      <c r="I9" s="79"/>
      <c r="J9" s="78"/>
      <c r="K9" s="155">
        <f>SUM(C9:I9)</f>
        <v>3.5299999999999994</v>
      </c>
      <c r="L9" s="75"/>
      <c r="M9" s="195">
        <v>1.2</v>
      </c>
      <c r="N9" s="196"/>
      <c r="O9" s="196">
        <v>1.06</v>
      </c>
      <c r="P9" s="196"/>
      <c r="Q9" s="197">
        <v>0.85799687156375382</v>
      </c>
      <c r="R9" s="198"/>
      <c r="S9" s="198">
        <v>0.83</v>
      </c>
      <c r="T9" s="196"/>
      <c r="U9" s="199">
        <v>3.9379968715637537</v>
      </c>
      <c r="V9" s="75"/>
    </row>
    <row r="10" spans="2:22">
      <c r="B10" s="77"/>
      <c r="C10" s="342"/>
      <c r="D10" s="78"/>
      <c r="E10" s="82"/>
      <c r="F10" s="78"/>
      <c r="G10" s="400"/>
      <c r="H10" s="78"/>
      <c r="I10" s="78"/>
      <c r="J10" s="78"/>
      <c r="K10" s="158"/>
      <c r="L10" s="75"/>
      <c r="M10" s="195"/>
      <c r="N10" s="196"/>
      <c r="O10" s="196"/>
      <c r="P10" s="196"/>
      <c r="Q10" s="200"/>
      <c r="R10" s="196"/>
      <c r="S10" s="196"/>
      <c r="T10" s="196"/>
      <c r="U10" s="201"/>
      <c r="V10" s="75"/>
    </row>
    <row r="11" spans="2:22">
      <c r="B11" s="77"/>
      <c r="C11" s="342"/>
      <c r="D11" s="78"/>
      <c r="E11" s="82"/>
      <c r="F11" s="78"/>
      <c r="G11" s="400"/>
      <c r="H11" s="81"/>
      <c r="I11" s="81"/>
      <c r="J11" s="78"/>
      <c r="K11" s="159"/>
      <c r="L11" s="75"/>
      <c r="M11" s="195"/>
      <c r="N11" s="196"/>
      <c r="O11" s="196"/>
      <c r="P11" s="196"/>
      <c r="Q11" s="206"/>
      <c r="R11" s="205"/>
      <c r="S11" s="205"/>
      <c r="T11" s="196"/>
      <c r="U11" s="207"/>
      <c r="V11" s="75"/>
    </row>
    <row r="12" spans="2:22">
      <c r="B12" s="80" t="s">
        <v>104</v>
      </c>
      <c r="C12" s="343">
        <v>0</v>
      </c>
      <c r="D12" s="83"/>
      <c r="E12" s="83"/>
      <c r="F12" s="83"/>
      <c r="G12" s="401"/>
      <c r="H12" s="213"/>
      <c r="I12" s="83"/>
      <c r="J12" s="88"/>
      <c r="K12" s="218">
        <f>SUM(C12:I12)</f>
        <v>0</v>
      </c>
      <c r="L12" s="75"/>
      <c r="M12" s="202">
        <v>0</v>
      </c>
      <c r="N12" s="204"/>
      <c r="O12" s="86">
        <v>0.06</v>
      </c>
      <c r="P12" s="204"/>
      <c r="Q12" s="214">
        <v>7.0000000000000007E-2</v>
      </c>
      <c r="R12" s="215"/>
      <c r="S12" s="204">
        <v>0</v>
      </c>
      <c r="T12" s="203"/>
      <c r="U12" s="216">
        <v>0.13</v>
      </c>
      <c r="V12" s="75"/>
    </row>
    <row r="13" spans="2:22">
      <c r="B13" s="77"/>
      <c r="C13" s="343"/>
      <c r="D13" s="83"/>
      <c r="E13" s="83"/>
      <c r="F13" s="83"/>
      <c r="G13" s="402"/>
      <c r="H13" s="88"/>
      <c r="I13" s="88"/>
      <c r="J13" s="88"/>
      <c r="K13" s="219"/>
      <c r="L13" s="75"/>
      <c r="M13" s="202"/>
      <c r="N13" s="204"/>
      <c r="O13" s="204"/>
      <c r="P13" s="204"/>
      <c r="Q13" s="204"/>
      <c r="R13" s="203"/>
      <c r="S13" s="203"/>
      <c r="T13" s="203"/>
      <c r="U13" s="217"/>
      <c r="V13" s="75"/>
    </row>
    <row r="14" spans="2:22">
      <c r="B14" s="22" t="s">
        <v>142</v>
      </c>
      <c r="C14" s="85">
        <v>0.02</v>
      </c>
      <c r="D14" s="86"/>
      <c r="E14" s="86">
        <v>0.02</v>
      </c>
      <c r="F14" s="86"/>
      <c r="G14" s="403">
        <v>0.03</v>
      </c>
      <c r="H14" s="87"/>
      <c r="I14" s="87"/>
      <c r="J14" s="87"/>
      <c r="K14" s="218">
        <f>SUM(C14:I14)</f>
        <v>7.0000000000000007E-2</v>
      </c>
      <c r="L14" s="84"/>
      <c r="M14" s="85">
        <v>0</v>
      </c>
      <c r="N14" s="86"/>
      <c r="O14" s="185">
        <v>0</v>
      </c>
      <c r="P14" s="86"/>
      <c r="Q14" s="86">
        <v>0.26</v>
      </c>
      <c r="R14" s="87"/>
      <c r="S14" s="87">
        <v>0.02</v>
      </c>
      <c r="T14" s="87"/>
      <c r="U14" s="216">
        <v>0.29000000000000004</v>
      </c>
      <c r="V14" s="84"/>
    </row>
    <row r="15" spans="2:22">
      <c r="B15" s="77"/>
      <c r="C15" s="343"/>
      <c r="D15" s="83"/>
      <c r="E15" s="83"/>
      <c r="F15" s="83"/>
      <c r="G15" s="402"/>
      <c r="H15" s="88"/>
      <c r="I15" s="88"/>
      <c r="J15" s="88"/>
      <c r="K15" s="219"/>
      <c r="L15" s="75"/>
      <c r="M15" s="202"/>
      <c r="N15" s="204"/>
      <c r="O15" s="204"/>
      <c r="P15" s="204"/>
      <c r="Q15" s="204"/>
      <c r="R15" s="203"/>
      <c r="S15" s="203"/>
      <c r="T15" s="203"/>
      <c r="U15" s="217"/>
      <c r="V15" s="75"/>
    </row>
    <row r="16" spans="2:22">
      <c r="B16" s="22" t="s">
        <v>99</v>
      </c>
      <c r="C16" s="85">
        <v>0.03</v>
      </c>
      <c r="D16" s="86"/>
      <c r="E16" s="86"/>
      <c r="F16" s="86"/>
      <c r="G16" s="403"/>
      <c r="H16" s="185"/>
      <c r="I16" s="87"/>
      <c r="J16" s="87"/>
      <c r="K16" s="218">
        <f>SUM(C16:I16)</f>
        <v>0.03</v>
      </c>
      <c r="L16" s="84"/>
      <c r="M16" s="85">
        <v>0</v>
      </c>
      <c r="N16" s="86"/>
      <c r="O16" s="185">
        <v>0</v>
      </c>
      <c r="P16" s="86"/>
      <c r="Q16" s="185">
        <v>0</v>
      </c>
      <c r="R16" s="185">
        <v>0</v>
      </c>
      <c r="S16" s="87">
        <v>0.05</v>
      </c>
      <c r="T16" s="87"/>
      <c r="U16" s="216">
        <v>0.05</v>
      </c>
      <c r="V16" s="84"/>
    </row>
    <row r="17" spans="2:22">
      <c r="B17" s="77"/>
      <c r="C17" s="343"/>
      <c r="D17" s="82"/>
      <c r="E17" s="83"/>
      <c r="F17" s="82"/>
      <c r="G17" s="400"/>
      <c r="H17" s="82"/>
      <c r="I17" s="88"/>
      <c r="J17" s="78"/>
      <c r="K17" s="159"/>
      <c r="L17" s="75"/>
      <c r="M17" s="202"/>
      <c r="N17" s="200"/>
      <c r="O17" s="200"/>
      <c r="P17" s="200"/>
      <c r="Q17" s="200"/>
      <c r="R17" s="200"/>
      <c r="S17" s="203"/>
      <c r="T17" s="196"/>
      <c r="U17" s="207"/>
      <c r="V17" s="75"/>
    </row>
    <row r="18" spans="2:22" ht="13.5" thickBot="1">
      <c r="B18" s="64" t="s">
        <v>141</v>
      </c>
      <c r="C18" s="344">
        <v>1.18</v>
      </c>
      <c r="D18" s="163"/>
      <c r="E18" s="163">
        <v>1.24</v>
      </c>
      <c r="F18" s="90"/>
      <c r="G18" s="404">
        <v>1.21</v>
      </c>
      <c r="H18" s="90"/>
      <c r="I18" s="91"/>
      <c r="J18" s="90"/>
      <c r="K18" s="160">
        <f>SUM(K9:K17)</f>
        <v>3.629999999999999</v>
      </c>
      <c r="M18" s="208">
        <v>1.2</v>
      </c>
      <c r="N18" s="209"/>
      <c r="O18" s="210">
        <v>1.1200000000000001</v>
      </c>
      <c r="P18" s="209"/>
      <c r="Q18" s="211">
        <v>1.1950426037626869</v>
      </c>
      <c r="R18" s="209"/>
      <c r="S18" s="210">
        <v>0.91</v>
      </c>
      <c r="T18" s="209"/>
      <c r="U18" s="212">
        <v>4.4179968715637532</v>
      </c>
    </row>
    <row r="19" spans="2:22" ht="14.25" thickTop="1" thickBot="1">
      <c r="C19" s="92"/>
      <c r="D19" s="93"/>
      <c r="E19" s="93"/>
      <c r="F19" s="93"/>
      <c r="G19" s="93"/>
      <c r="H19" s="93"/>
      <c r="I19" s="93"/>
      <c r="J19" s="93"/>
      <c r="K19" s="94"/>
      <c r="M19" s="92"/>
      <c r="N19" s="93"/>
      <c r="O19" s="93"/>
      <c r="P19" s="93"/>
      <c r="Q19" s="93"/>
      <c r="R19" s="93"/>
      <c r="S19" s="93"/>
      <c r="T19" s="93"/>
      <c r="U19" s="94"/>
    </row>
    <row r="21" spans="2:22">
      <c r="G21" s="24"/>
      <c r="K21" s="24"/>
    </row>
    <row r="22" spans="2:22">
      <c r="B22" s="64"/>
      <c r="K22" s="24"/>
    </row>
    <row r="23" spans="2:22">
      <c r="B23" s="64"/>
    </row>
    <row r="24" spans="2:2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7" spans="2:22" hidden="1"/>
    <row r="28" spans="2:22" hidden="1"/>
    <row r="29" spans="2:22" hidden="1"/>
    <row r="30" spans="2:22" hidden="1"/>
    <row r="31" spans="2:22" hidden="1"/>
    <row r="32" spans="2:2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</sheetData>
  <sheetProtection password="CC86" sheet="1" objects="1" scenarios="1" formatCells="0" formatColumns="0" formatRows="0" insertColumns="0" insertRows="0" insertHyperlinks="0" sort="0" autoFilter="0" pivotTables="0"/>
  <mergeCells count="2">
    <mergeCell ref="C5:K5"/>
    <mergeCell ref="M5:U5"/>
  </mergeCells>
  <phoneticPr fontId="21" type="noConversion"/>
  <printOptions horizontalCentered="1" verticalCentered="1"/>
  <pageMargins left="0.75" right="0.67" top="1" bottom="1" header="0.5" footer="0.5"/>
  <pageSetup scale="76" orientation="landscape" r:id="rId1"/>
  <headerFooter alignWithMargins="0">
    <oddHeader>&amp;L&amp;"Arial,Bold"&amp;8Investor Relations
Philip Johnson (317)655-6874
Ronika Pletcher (317)651-4808
Nicholas Lemen (317)276-6988&amp;C&amp;"Arial,Bold"&amp;12Eli Lilly and Company
Significant Items Affecting Net Income&amp;10
&amp;"Arial,Regular"
&amp;R&amp;16LLY</oddHeader>
    <oddFooter xml:space="preserve">&amp;L&amp;8Numbers may not add due to rounding
Page &amp;P of &amp;N pages of financial data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1"/>
  <sheetViews>
    <sheetView showGridLines="0" zoomScale="70" zoomScaleNormal="70" workbookViewId="0">
      <pane xSplit="2" ySplit="5" topLeftCell="C6" activePane="bottomRight" state="frozen"/>
      <selection activeCell="J28" sqref="J28"/>
      <selection pane="topRight" activeCell="J28" sqref="J28"/>
      <selection pane="bottomLeft" activeCell="J28" sqref="J28"/>
      <selection pane="bottomRight" activeCell="A2" sqref="A2:U61"/>
    </sheetView>
  </sheetViews>
  <sheetFormatPr defaultRowHeight="12.75"/>
  <cols>
    <col min="1" max="1" width="9.140625" style="1"/>
    <col min="2" max="2" width="35.5703125" style="1" customWidth="1"/>
    <col min="3" max="5" width="10" style="1" bestFit="1" customWidth="1"/>
    <col min="6" max="6" width="3.7109375" style="1" customWidth="1"/>
    <col min="7" max="9" width="10" style="1" bestFit="1" customWidth="1"/>
    <col min="10" max="10" width="3.7109375" style="1" customWidth="1"/>
    <col min="11" max="11" width="9.5703125" style="1" customWidth="1"/>
    <col min="12" max="12" width="11" style="1" customWidth="1"/>
    <col min="13" max="13" width="10.5703125" style="1" customWidth="1"/>
    <col min="14" max="14" width="3.7109375" style="1" customWidth="1"/>
    <col min="15" max="17" width="8.7109375" style="1" customWidth="1"/>
    <col min="18" max="18" width="3.7109375" style="1" customWidth="1"/>
    <col min="19" max="20" width="10" style="1" bestFit="1" customWidth="1"/>
    <col min="21" max="21" width="10.7109375" style="1" bestFit="1" customWidth="1"/>
    <col min="22" max="16384" width="9.140625" style="1"/>
  </cols>
  <sheetData>
    <row r="2" spans="1:21">
      <c r="A2" s="24" t="s">
        <v>127</v>
      </c>
      <c r="B2" s="220"/>
      <c r="C2" s="186"/>
      <c r="D2" s="186"/>
      <c r="E2" s="186"/>
      <c r="F2" s="186"/>
      <c r="G2" s="47"/>
      <c r="H2" s="47"/>
      <c r="I2" s="47"/>
      <c r="J2" s="24"/>
      <c r="K2" s="112"/>
      <c r="L2" s="113"/>
      <c r="M2" s="112"/>
      <c r="N2" s="186"/>
      <c r="O2" s="112"/>
      <c r="P2" s="113"/>
      <c r="Q2" s="112"/>
      <c r="R2" s="186"/>
      <c r="S2" s="47"/>
      <c r="T2" s="47"/>
      <c r="U2" s="47"/>
    </row>
    <row r="3" spans="1:21" s="3" customFormat="1">
      <c r="A3" s="318" t="s">
        <v>19</v>
      </c>
      <c r="B3" s="221"/>
      <c r="C3" s="221" t="s">
        <v>18</v>
      </c>
      <c r="D3" s="221" t="s">
        <v>18</v>
      </c>
      <c r="E3" s="221" t="s">
        <v>18</v>
      </c>
      <c r="F3" s="221"/>
      <c r="G3" s="221" t="s">
        <v>1</v>
      </c>
      <c r="H3" s="221" t="s">
        <v>1</v>
      </c>
      <c r="I3" s="221" t="s">
        <v>1</v>
      </c>
      <c r="J3" s="221"/>
      <c r="K3" s="319" t="s">
        <v>16</v>
      </c>
      <c r="L3" s="320" t="s">
        <v>16</v>
      </c>
      <c r="M3" s="319" t="s">
        <v>16</v>
      </c>
      <c r="N3" s="221"/>
      <c r="O3" s="319" t="s">
        <v>2</v>
      </c>
      <c r="P3" s="320" t="s">
        <v>2</v>
      </c>
      <c r="Q3" s="319" t="s">
        <v>2</v>
      </c>
      <c r="R3" s="221"/>
      <c r="S3" s="221">
        <v>2010</v>
      </c>
      <c r="T3" s="221">
        <v>2010</v>
      </c>
      <c r="U3" s="221">
        <v>2010</v>
      </c>
    </row>
    <row r="4" spans="1:21" s="3" customFormat="1">
      <c r="A4" s="118"/>
      <c r="B4" s="118"/>
      <c r="C4" s="118" t="s">
        <v>20</v>
      </c>
      <c r="D4" s="118" t="s">
        <v>21</v>
      </c>
      <c r="E4" s="118" t="s">
        <v>22</v>
      </c>
      <c r="F4" s="118"/>
      <c r="G4" s="118" t="s">
        <v>20</v>
      </c>
      <c r="H4" s="118" t="s">
        <v>21</v>
      </c>
      <c r="I4" s="118" t="s">
        <v>22</v>
      </c>
      <c r="J4" s="118"/>
      <c r="K4" s="321" t="s">
        <v>20</v>
      </c>
      <c r="L4" s="322" t="s">
        <v>21</v>
      </c>
      <c r="M4" s="321" t="s">
        <v>22</v>
      </c>
      <c r="N4" s="118"/>
      <c r="O4" s="321" t="s">
        <v>20</v>
      </c>
      <c r="P4" s="322" t="s">
        <v>21</v>
      </c>
      <c r="Q4" s="321" t="s">
        <v>22</v>
      </c>
      <c r="R4" s="118"/>
      <c r="S4" s="118" t="s">
        <v>20</v>
      </c>
      <c r="T4" s="118" t="s">
        <v>21</v>
      </c>
      <c r="U4" s="118" t="s">
        <v>22</v>
      </c>
    </row>
    <row r="5" spans="1:21" s="3" customForma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321"/>
      <c r="L5" s="322"/>
      <c r="M5" s="321"/>
      <c r="N5" s="118"/>
      <c r="O5" s="321"/>
      <c r="P5" s="322"/>
      <c r="Q5" s="321"/>
      <c r="R5" s="118"/>
      <c r="S5" s="118"/>
      <c r="T5" s="118"/>
      <c r="U5" s="118"/>
    </row>
    <row r="6" spans="1:21" s="3" customFormat="1">
      <c r="A6" s="47"/>
      <c r="B6" s="226" t="s">
        <v>64</v>
      </c>
      <c r="C6" s="323">
        <v>26</v>
      </c>
      <c r="D6" s="323">
        <v>25.8</v>
      </c>
      <c r="E6" s="323">
        <v>51.8</v>
      </c>
      <c r="F6" s="46"/>
      <c r="G6" s="323">
        <v>24.312515620000006</v>
      </c>
      <c r="H6" s="323">
        <v>26.951146139999985</v>
      </c>
      <c r="I6" s="323">
        <v>51.263661759999984</v>
      </c>
      <c r="J6" s="46"/>
      <c r="K6" s="391">
        <v>23.724801860000003</v>
      </c>
      <c r="L6" s="391">
        <v>24.882277430000006</v>
      </c>
      <c r="M6" s="391">
        <v>48.607079290000073</v>
      </c>
      <c r="N6" s="46"/>
      <c r="O6" s="46"/>
      <c r="P6" s="46"/>
      <c r="Q6" s="46"/>
      <c r="R6" s="46"/>
      <c r="S6" s="391">
        <v>74.019337880000023</v>
      </c>
      <c r="T6" s="391">
        <v>77.639565390000072</v>
      </c>
      <c r="U6" s="391">
        <v>151.65890327000014</v>
      </c>
    </row>
    <row r="7" spans="1:21" s="3" customFormat="1">
      <c r="A7" s="47"/>
      <c r="B7" s="226" t="s">
        <v>70</v>
      </c>
      <c r="C7" s="323">
        <v>583.5</v>
      </c>
      <c r="D7" s="323">
        <v>631.5</v>
      </c>
      <c r="E7" s="323">
        <v>1215</v>
      </c>
      <c r="F7" s="46"/>
      <c r="G7" s="323">
        <v>638.19612865999954</v>
      </c>
      <c r="H7" s="323">
        <v>624.72312461000058</v>
      </c>
      <c r="I7" s="323">
        <v>1262.9192532699969</v>
      </c>
      <c r="J7" s="46"/>
      <c r="K7" s="391">
        <v>604.56402760999958</v>
      </c>
      <c r="L7" s="391">
        <v>608.16712991999884</v>
      </c>
      <c r="M7" s="391">
        <v>1212.7311575299971</v>
      </c>
      <c r="N7" s="46"/>
      <c r="O7" s="46"/>
      <c r="P7" s="46"/>
      <c r="Q7" s="46"/>
      <c r="R7" s="46"/>
      <c r="S7" s="391">
        <v>1826.2152354900029</v>
      </c>
      <c r="T7" s="391">
        <v>1864.4087644200001</v>
      </c>
      <c r="U7" s="391">
        <v>3690.6239999100058</v>
      </c>
    </row>
    <row r="8" spans="1:21" s="3" customFormat="1">
      <c r="A8" s="47"/>
      <c r="B8" s="226" t="s">
        <v>69</v>
      </c>
      <c r="C8" s="323">
        <v>14.3</v>
      </c>
      <c r="D8" s="323">
        <v>0.8</v>
      </c>
      <c r="E8" s="323">
        <v>15.1</v>
      </c>
      <c r="F8" s="46"/>
      <c r="G8" s="323">
        <v>20.40699425</v>
      </c>
      <c r="H8" s="323">
        <v>0.79366524000000027</v>
      </c>
      <c r="I8" s="323">
        <v>21.200659489999993</v>
      </c>
      <c r="J8" s="39"/>
      <c r="K8" s="391">
        <v>18.241922370000001</v>
      </c>
      <c r="L8" s="391">
        <v>1.1708607900000001</v>
      </c>
      <c r="M8" s="391">
        <v>19.412783159999993</v>
      </c>
      <c r="N8" s="39"/>
      <c r="O8" s="46"/>
      <c r="P8" s="46"/>
      <c r="Q8" s="46"/>
      <c r="R8" s="39"/>
      <c r="S8" s="391">
        <v>52.926835150000009</v>
      </c>
      <c r="T8" s="391">
        <v>2.8137861999999996</v>
      </c>
      <c r="U8" s="391">
        <v>55.740621349999969</v>
      </c>
    </row>
    <row r="9" spans="1:21" s="3" customFormat="1">
      <c r="A9" s="47"/>
      <c r="B9" s="226" t="s">
        <v>62</v>
      </c>
      <c r="C9" s="323">
        <v>102.9</v>
      </c>
      <c r="D9" s="323">
        <v>43.5</v>
      </c>
      <c r="E9" s="323">
        <v>146.4</v>
      </c>
      <c r="F9" s="46"/>
      <c r="G9" s="323">
        <v>100.37279759999998</v>
      </c>
      <c r="H9" s="323">
        <v>46.683574009999994</v>
      </c>
      <c r="I9" s="323">
        <v>147.05637161000021</v>
      </c>
      <c r="J9" s="39"/>
      <c r="K9" s="391">
        <v>85.082704499999991</v>
      </c>
      <c r="L9" s="391">
        <v>42.784832410000035</v>
      </c>
      <c r="M9" s="391">
        <v>127.86753691000008</v>
      </c>
      <c r="N9" s="39"/>
      <c r="O9" s="46"/>
      <c r="P9" s="46"/>
      <c r="Q9" s="46"/>
      <c r="R9" s="39"/>
      <c r="S9" s="391">
        <v>288.36283539000004</v>
      </c>
      <c r="T9" s="391">
        <v>132.98587993999982</v>
      </c>
      <c r="U9" s="391">
        <v>421.34871532999978</v>
      </c>
    </row>
    <row r="10" spans="1:21" s="3" customFormat="1">
      <c r="A10" s="47"/>
      <c r="B10" s="226" t="s">
        <v>39</v>
      </c>
      <c r="C10" s="323">
        <v>0</v>
      </c>
      <c r="D10" s="323">
        <v>7.2</v>
      </c>
      <c r="E10" s="323">
        <v>7.2</v>
      </c>
      <c r="F10" s="46"/>
      <c r="G10" s="323">
        <v>0</v>
      </c>
      <c r="H10" s="323">
        <v>8.7848331799999997</v>
      </c>
      <c r="I10" s="323">
        <v>8.7848331799999961</v>
      </c>
      <c r="J10" s="39"/>
      <c r="K10" s="391">
        <v>0</v>
      </c>
      <c r="L10" s="391">
        <v>8.0608619899999994</v>
      </c>
      <c r="M10" s="391">
        <v>8.0608619900000047</v>
      </c>
      <c r="N10" s="39"/>
      <c r="O10" s="46"/>
      <c r="P10" s="46"/>
      <c r="Q10" s="46"/>
      <c r="R10" s="39"/>
      <c r="S10" s="391">
        <v>0</v>
      </c>
      <c r="T10" s="391">
        <v>24.005550599999992</v>
      </c>
      <c r="U10" s="391">
        <v>24.005550600000003</v>
      </c>
    </row>
    <row r="11" spans="1:21" s="3" customFormat="1">
      <c r="A11" s="47"/>
      <c r="B11" s="226" t="s">
        <v>73</v>
      </c>
      <c r="C11" s="323">
        <v>650.6</v>
      </c>
      <c r="D11" s="323">
        <v>152.6</v>
      </c>
      <c r="E11" s="323">
        <v>803.2</v>
      </c>
      <c r="F11" s="46"/>
      <c r="G11" s="323">
        <v>707.89556452000011</v>
      </c>
      <c r="H11" s="323">
        <v>159.7903067500001</v>
      </c>
      <c r="I11" s="323">
        <v>867.68587127000023</v>
      </c>
      <c r="J11" s="39"/>
      <c r="K11" s="391">
        <v>643.2486679000001</v>
      </c>
      <c r="L11" s="391">
        <v>162.8412615200001</v>
      </c>
      <c r="M11" s="391">
        <v>806.08992941999895</v>
      </c>
      <c r="N11" s="39"/>
      <c r="O11" s="46"/>
      <c r="P11" s="46"/>
      <c r="Q11" s="46"/>
      <c r="R11" s="39"/>
      <c r="S11" s="391">
        <v>2001.7505054200008</v>
      </c>
      <c r="T11" s="391">
        <v>475.21150986000032</v>
      </c>
      <c r="U11" s="391">
        <v>2476.9620152799916</v>
      </c>
    </row>
    <row r="12" spans="1:21" s="3" customFormat="1">
      <c r="A12" s="47"/>
      <c r="B12" s="226" t="s">
        <v>74</v>
      </c>
      <c r="C12" s="323">
        <v>0</v>
      </c>
      <c r="D12" s="323">
        <v>5.5</v>
      </c>
      <c r="E12" s="323">
        <v>5.5</v>
      </c>
      <c r="F12" s="46"/>
      <c r="G12" s="323">
        <v>0</v>
      </c>
      <c r="H12" s="323">
        <v>4.7428661600000019</v>
      </c>
      <c r="I12" s="323">
        <v>4.7428661599999975</v>
      </c>
      <c r="J12" s="39"/>
      <c r="K12" s="391">
        <v>0</v>
      </c>
      <c r="L12" s="391">
        <v>4.4699592300000006</v>
      </c>
      <c r="M12" s="391">
        <v>4.4699592300000006</v>
      </c>
      <c r="N12" s="39"/>
      <c r="O12" s="46"/>
      <c r="P12" s="46"/>
      <c r="Q12" s="46"/>
      <c r="R12" s="39"/>
      <c r="S12" s="391">
        <v>0</v>
      </c>
      <c r="T12" s="391">
        <v>14.68958181999999</v>
      </c>
      <c r="U12" s="391">
        <v>14.689581819999987</v>
      </c>
    </row>
    <row r="13" spans="1:21" s="3" customFormat="1">
      <c r="A13" s="47"/>
      <c r="B13" s="226" t="s">
        <v>40</v>
      </c>
      <c r="C13" s="324">
        <v>0</v>
      </c>
      <c r="D13" s="324">
        <v>0</v>
      </c>
      <c r="E13" s="324">
        <v>0</v>
      </c>
      <c r="F13" s="46"/>
      <c r="G13" s="324">
        <v>0</v>
      </c>
      <c r="H13" s="324">
        <v>0</v>
      </c>
      <c r="I13" s="324">
        <v>0</v>
      </c>
      <c r="J13" s="39"/>
      <c r="K13" s="392">
        <v>0</v>
      </c>
      <c r="L13" s="392">
        <v>0</v>
      </c>
      <c r="M13" s="392">
        <v>0</v>
      </c>
      <c r="N13" s="39"/>
      <c r="O13" s="39"/>
      <c r="P13" s="39"/>
      <c r="Q13" s="39"/>
      <c r="R13" s="39"/>
      <c r="S13" s="392">
        <v>0</v>
      </c>
      <c r="T13" s="392">
        <v>0</v>
      </c>
      <c r="U13" s="392">
        <v>0</v>
      </c>
    </row>
    <row r="14" spans="1:21" s="3" customFormat="1">
      <c r="A14" s="47" t="s">
        <v>41</v>
      </c>
      <c r="B14" s="227"/>
      <c r="C14" s="325">
        <v>1377.2</v>
      </c>
      <c r="D14" s="325">
        <v>866.9</v>
      </c>
      <c r="E14" s="325">
        <v>2244.1</v>
      </c>
      <c r="F14" s="46"/>
      <c r="G14" s="325">
        <v>1491.1840006500013</v>
      </c>
      <c r="H14" s="325">
        <v>872.46951609000018</v>
      </c>
      <c r="I14" s="325">
        <v>2363.653516740002</v>
      </c>
      <c r="J14" s="224"/>
      <c r="K14" s="393">
        <v>1374.8621242400011</v>
      </c>
      <c r="L14" s="393">
        <v>852.37718328999972</v>
      </c>
      <c r="M14" s="393">
        <v>2227.2393075300088</v>
      </c>
      <c r="N14" s="224"/>
      <c r="O14" s="224"/>
      <c r="P14" s="224"/>
      <c r="Q14" s="224"/>
      <c r="R14" s="224"/>
      <c r="S14" s="393">
        <v>4243.3</v>
      </c>
      <c r="T14" s="393">
        <v>2591.8000000000002</v>
      </c>
      <c r="U14" s="393">
        <v>6835</v>
      </c>
    </row>
    <row r="15" spans="1:21" s="3" customFormat="1">
      <c r="A15" s="118"/>
      <c r="B15" s="118"/>
      <c r="C15" s="326"/>
      <c r="D15" s="326"/>
      <c r="E15" s="326"/>
      <c r="F15" s="121"/>
      <c r="G15" s="326"/>
      <c r="H15" s="326"/>
      <c r="I15" s="326"/>
      <c r="J15" s="121"/>
      <c r="K15" s="394"/>
      <c r="L15" s="394"/>
      <c r="M15" s="394"/>
      <c r="N15" s="121"/>
      <c r="O15" s="225"/>
      <c r="P15" s="225"/>
      <c r="Q15" s="225"/>
      <c r="R15" s="121"/>
      <c r="S15" s="394"/>
      <c r="T15" s="394"/>
      <c r="U15" s="394"/>
    </row>
    <row r="16" spans="1:21" s="3" customFormat="1">
      <c r="A16" s="47"/>
      <c r="B16" s="226" t="s">
        <v>35</v>
      </c>
      <c r="C16" s="323">
        <v>114.5</v>
      </c>
      <c r="D16" s="323">
        <v>143.30000000000001</v>
      </c>
      <c r="E16" s="323">
        <v>257.8</v>
      </c>
      <c r="F16" s="46"/>
      <c r="G16" s="323">
        <v>115.26917992000003</v>
      </c>
      <c r="H16" s="323">
        <v>149.96354343000004</v>
      </c>
      <c r="I16" s="323">
        <v>265.23272334999984</v>
      </c>
      <c r="J16" s="46"/>
      <c r="K16" s="391">
        <v>120.71551666999999</v>
      </c>
      <c r="L16" s="391">
        <v>157.25327338999989</v>
      </c>
      <c r="M16" s="391">
        <v>277.96879005999983</v>
      </c>
      <c r="N16" s="46"/>
      <c r="O16" s="46"/>
      <c r="P16" s="46"/>
      <c r="Q16" s="46"/>
      <c r="R16" s="46"/>
      <c r="S16" s="391">
        <v>350.46815779000019</v>
      </c>
      <c r="T16" s="391">
        <v>450.49167091000095</v>
      </c>
      <c r="U16" s="391">
        <v>800.9598287000025</v>
      </c>
    </row>
    <row r="17" spans="1:21" s="3" customFormat="1">
      <c r="A17" s="47"/>
      <c r="B17" s="226" t="s">
        <v>36</v>
      </c>
      <c r="C17" s="323">
        <v>309.89999999999998</v>
      </c>
      <c r="D17" s="323">
        <v>196.5</v>
      </c>
      <c r="E17" s="323">
        <v>506.4</v>
      </c>
      <c r="F17" s="46"/>
      <c r="G17" s="323">
        <v>299.66180839000015</v>
      </c>
      <c r="H17" s="323">
        <v>204.96582893000016</v>
      </c>
      <c r="I17" s="323">
        <v>504.62763731999979</v>
      </c>
      <c r="J17" s="46"/>
      <c r="K17" s="391">
        <v>288.90335601000004</v>
      </c>
      <c r="L17" s="391">
        <v>205.10438783000001</v>
      </c>
      <c r="M17" s="391">
        <v>494.00774383999919</v>
      </c>
      <c r="N17" s="46"/>
      <c r="O17" s="46"/>
      <c r="P17" s="46"/>
      <c r="Q17" s="46"/>
      <c r="R17" s="46"/>
      <c r="S17" s="391">
        <v>898.43897957000081</v>
      </c>
      <c r="T17" s="391">
        <v>606.61815545999968</v>
      </c>
      <c r="U17" s="391">
        <v>1505.0571350299981</v>
      </c>
    </row>
    <row r="18" spans="1:21" s="3" customFormat="1">
      <c r="A18" s="47"/>
      <c r="B18" s="226" t="s">
        <v>68</v>
      </c>
      <c r="C18" s="323">
        <v>0</v>
      </c>
      <c r="D18" s="323">
        <v>41.7</v>
      </c>
      <c r="E18" s="323">
        <v>41.7</v>
      </c>
      <c r="F18" s="46"/>
      <c r="G18" s="323">
        <v>0</v>
      </c>
      <c r="H18" s="323">
        <v>44.240184600000042</v>
      </c>
      <c r="I18" s="323">
        <v>44.240184600000042</v>
      </c>
      <c r="J18" s="46"/>
      <c r="K18" s="391">
        <v>0</v>
      </c>
      <c r="L18" s="391">
        <v>45.161143540000012</v>
      </c>
      <c r="M18" s="391">
        <v>45.161143540000005</v>
      </c>
      <c r="N18" s="46"/>
      <c r="O18" s="46"/>
      <c r="P18" s="46"/>
      <c r="Q18" s="46"/>
      <c r="R18" s="46"/>
      <c r="S18" s="391">
        <v>0</v>
      </c>
      <c r="T18" s="391">
        <v>131.08339396999983</v>
      </c>
      <c r="U18" s="391">
        <v>131.08339396999983</v>
      </c>
    </row>
    <row r="19" spans="1:21" s="3" customFormat="1">
      <c r="A19" s="47"/>
      <c r="B19" s="226" t="s">
        <v>92</v>
      </c>
      <c r="C19" s="323">
        <v>5</v>
      </c>
      <c r="D19" s="323">
        <v>38.200000000000003</v>
      </c>
      <c r="E19" s="323">
        <v>43.2</v>
      </c>
      <c r="F19" s="46"/>
      <c r="G19" s="323">
        <v>5.6575886400000002</v>
      </c>
      <c r="H19" s="323">
        <v>38.077065640000001</v>
      </c>
      <c r="I19" s="323">
        <v>43.8</v>
      </c>
      <c r="J19" s="46"/>
      <c r="K19" s="391">
        <v>2.7</v>
      </c>
      <c r="L19" s="391">
        <v>36.4</v>
      </c>
      <c r="M19" s="391">
        <f>K19+L19</f>
        <v>39.1</v>
      </c>
      <c r="N19" s="46"/>
      <c r="O19" s="46"/>
      <c r="P19" s="46"/>
      <c r="Q19" s="46"/>
      <c r="R19" s="46"/>
      <c r="S19" s="391">
        <v>13.3</v>
      </c>
      <c r="T19" s="391">
        <v>112.7</v>
      </c>
      <c r="U19" s="391">
        <f>S19+T19</f>
        <v>126</v>
      </c>
    </row>
    <row r="20" spans="1:21" s="3" customFormat="1">
      <c r="A20" s="47"/>
      <c r="B20" s="226" t="s">
        <v>37</v>
      </c>
      <c r="C20" s="323">
        <v>15.4</v>
      </c>
      <c r="D20" s="323">
        <v>3.1</v>
      </c>
      <c r="E20" s="323">
        <v>18.5</v>
      </c>
      <c r="F20" s="46"/>
      <c r="G20" s="323">
        <v>17.20911366</v>
      </c>
      <c r="H20" s="323">
        <v>3.5900392499999993</v>
      </c>
      <c r="I20" s="323">
        <v>20.799152909999997</v>
      </c>
      <c r="J20" s="46"/>
      <c r="K20" s="391">
        <v>28.3</v>
      </c>
      <c r="L20" s="391">
        <v>4.5</v>
      </c>
      <c r="M20" s="391">
        <v>32.799999999999997</v>
      </c>
      <c r="N20" s="46"/>
      <c r="O20" s="46"/>
      <c r="P20" s="46"/>
      <c r="Q20" s="46"/>
      <c r="R20" s="46"/>
      <c r="S20" s="391">
        <v>60.9</v>
      </c>
      <c r="T20" s="391">
        <v>11.2</v>
      </c>
      <c r="U20" s="391">
        <v>72.099999999999994</v>
      </c>
    </row>
    <row r="21" spans="1:21" s="3" customFormat="1">
      <c r="A21" s="47"/>
      <c r="B21" s="226" t="s">
        <v>38</v>
      </c>
      <c r="C21" s="323">
        <v>158.30000000000001</v>
      </c>
      <c r="D21" s="323">
        <v>83.3</v>
      </c>
      <c r="E21" s="323">
        <v>241.6</v>
      </c>
      <c r="F21" s="46"/>
      <c r="G21" s="323">
        <v>175.57277151000005</v>
      </c>
      <c r="H21" s="323">
        <v>83.925220289999871</v>
      </c>
      <c r="I21" s="323">
        <v>259.49799180000002</v>
      </c>
      <c r="J21" s="46"/>
      <c r="K21" s="391">
        <v>166.36668728000006</v>
      </c>
      <c r="L21" s="391">
        <v>90.434908639999975</v>
      </c>
      <c r="M21" s="391">
        <v>256.80159592000007</v>
      </c>
      <c r="N21" s="46"/>
      <c r="O21" s="46"/>
      <c r="P21" s="46"/>
      <c r="Q21" s="46"/>
      <c r="R21" s="46"/>
      <c r="S21" s="391">
        <v>500.23197948999996</v>
      </c>
      <c r="T21" s="391">
        <v>257.67387386999997</v>
      </c>
      <c r="U21" s="391">
        <v>757.90585336000015</v>
      </c>
    </row>
    <row r="22" spans="1:21" s="3" customFormat="1">
      <c r="A22" s="47"/>
      <c r="B22" s="226" t="s">
        <v>61</v>
      </c>
      <c r="C22" s="323">
        <v>116.9</v>
      </c>
      <c r="D22" s="323">
        <v>77.599999999999994</v>
      </c>
      <c r="E22" s="323">
        <v>194.5</v>
      </c>
      <c r="F22" s="46"/>
      <c r="G22" s="323">
        <v>131.42839265000001</v>
      </c>
      <c r="H22" s="323">
        <v>78.15302189999997</v>
      </c>
      <c r="I22" s="323">
        <v>209.58141455000012</v>
      </c>
      <c r="J22" s="46"/>
      <c r="K22" s="391">
        <v>118.68206721000001</v>
      </c>
      <c r="L22" s="391">
        <v>81.03662435999999</v>
      </c>
      <c r="M22" s="391">
        <v>199.71869156999995</v>
      </c>
      <c r="N22" s="46"/>
      <c r="O22" s="46"/>
      <c r="P22" s="46"/>
      <c r="Q22" s="46"/>
      <c r="R22" s="46"/>
      <c r="S22" s="391">
        <v>366.98023222999996</v>
      </c>
      <c r="T22" s="391">
        <v>236.80321413000024</v>
      </c>
      <c r="U22" s="391">
        <v>603.78344635999929</v>
      </c>
    </row>
    <row r="23" spans="1:21" s="3" customFormat="1">
      <c r="A23" s="47"/>
      <c r="B23" s="226" t="s">
        <v>34</v>
      </c>
      <c r="C23" s="324">
        <v>40.4</v>
      </c>
      <c r="D23" s="324">
        <v>61.3</v>
      </c>
      <c r="E23" s="324">
        <v>101.6</v>
      </c>
      <c r="F23" s="46"/>
      <c r="G23" s="324">
        <v>46.266830640000002</v>
      </c>
      <c r="H23" s="324">
        <v>61.488531789999982</v>
      </c>
      <c r="I23" s="324">
        <v>107.75536243000003</v>
      </c>
      <c r="J23" s="39"/>
      <c r="K23" s="392">
        <v>43.204374529999996</v>
      </c>
      <c r="L23" s="392">
        <v>58.108111189999988</v>
      </c>
      <c r="M23" s="392">
        <v>101.31248572</v>
      </c>
      <c r="N23" s="39"/>
      <c r="O23" s="39"/>
      <c r="P23" s="39"/>
      <c r="Q23" s="39"/>
      <c r="R23" s="39"/>
      <c r="S23" s="392">
        <v>129.83455963999998</v>
      </c>
      <c r="T23" s="392">
        <v>180.86636407000006</v>
      </c>
      <c r="U23" s="392">
        <v>310.70092371000015</v>
      </c>
    </row>
    <row r="24" spans="1:21" s="3" customFormat="1">
      <c r="A24" s="47" t="s">
        <v>71</v>
      </c>
      <c r="B24" s="227"/>
      <c r="C24" s="325">
        <v>760.3</v>
      </c>
      <c r="D24" s="325">
        <v>645</v>
      </c>
      <c r="E24" s="325">
        <v>1405.3</v>
      </c>
      <c r="F24" s="46"/>
      <c r="G24" s="325">
        <v>791.06568541000047</v>
      </c>
      <c r="H24" s="325">
        <v>664.40343582999969</v>
      </c>
      <c r="I24" s="325">
        <v>1455.4691212400046</v>
      </c>
      <c r="J24" s="224"/>
      <c r="K24" s="393">
        <v>768.85987842000111</v>
      </c>
      <c r="L24" s="393">
        <v>677.96145327000136</v>
      </c>
      <c r="M24" s="393">
        <v>1446.8213316900017</v>
      </c>
      <c r="N24" s="224"/>
      <c r="O24" s="224"/>
      <c r="P24" s="224"/>
      <c r="Q24" s="224"/>
      <c r="R24" s="224"/>
      <c r="S24" s="393">
        <v>2320.1999999999998</v>
      </c>
      <c r="T24" s="393">
        <v>1987.4</v>
      </c>
      <c r="U24" s="393">
        <v>4307.6000000000004</v>
      </c>
    </row>
    <row r="25" spans="1:21" s="3" customFormat="1">
      <c r="A25" s="118"/>
      <c r="B25" s="118"/>
      <c r="C25" s="326"/>
      <c r="D25" s="326"/>
      <c r="E25" s="326"/>
      <c r="F25" s="46"/>
      <c r="G25" s="326"/>
      <c r="H25" s="326"/>
      <c r="I25" s="326"/>
      <c r="J25" s="121"/>
      <c r="K25" s="394"/>
      <c r="L25" s="394"/>
      <c r="M25" s="394"/>
      <c r="N25" s="121"/>
      <c r="O25" s="225"/>
      <c r="P25" s="225"/>
      <c r="Q25" s="225"/>
      <c r="R25" s="121"/>
      <c r="S25" s="394"/>
      <c r="T25" s="394"/>
      <c r="U25" s="394"/>
    </row>
    <row r="26" spans="1:21" s="3" customFormat="1">
      <c r="A26" s="47"/>
      <c r="B26" s="226" t="s">
        <v>31</v>
      </c>
      <c r="C26" s="323">
        <v>173.7</v>
      </c>
      <c r="D26" s="323">
        <v>114.1</v>
      </c>
      <c r="E26" s="323">
        <v>287.8</v>
      </c>
      <c r="F26" s="46"/>
      <c r="G26" s="323">
        <v>189.77217390999999</v>
      </c>
      <c r="H26" s="323">
        <v>103.61058657000007</v>
      </c>
      <c r="I26" s="323">
        <v>293.38276048000012</v>
      </c>
      <c r="J26" s="46"/>
      <c r="K26" s="391">
        <v>219.65495239000001</v>
      </c>
      <c r="L26" s="391">
        <v>104.90640707000003</v>
      </c>
      <c r="M26" s="391">
        <v>324.56135945999989</v>
      </c>
      <c r="N26" s="46"/>
      <c r="O26" s="46"/>
      <c r="P26" s="46"/>
      <c r="Q26" s="46"/>
      <c r="R26" s="46"/>
      <c r="S26" s="391">
        <v>583.14456321</v>
      </c>
      <c r="T26" s="391">
        <v>322.62815516000006</v>
      </c>
      <c r="U26" s="391">
        <v>905.77271836999898</v>
      </c>
    </row>
    <row r="27" spans="1:21" s="3" customFormat="1">
      <c r="A27" s="47"/>
      <c r="B27" s="226" t="s">
        <v>67</v>
      </c>
      <c r="C27" s="323">
        <v>222.7</v>
      </c>
      <c r="D27" s="323">
        <v>304.60000000000002</v>
      </c>
      <c r="E27" s="323">
        <v>527.4</v>
      </c>
      <c r="F27" s="46"/>
      <c r="G27" s="323">
        <v>253.56891049999999</v>
      </c>
      <c r="H27" s="323">
        <v>298.25453887000003</v>
      </c>
      <c r="I27" s="323">
        <v>551.82344937000005</v>
      </c>
      <c r="J27" s="46"/>
      <c r="K27" s="391">
        <v>245.50344175000004</v>
      </c>
      <c r="L27" s="391">
        <v>314.81155354999976</v>
      </c>
      <c r="M27" s="391">
        <v>560.31499529999974</v>
      </c>
      <c r="N27" s="46"/>
      <c r="O27" s="46"/>
      <c r="P27" s="46"/>
      <c r="Q27" s="46"/>
      <c r="R27" s="46"/>
      <c r="S27" s="391">
        <v>721.80557585999986</v>
      </c>
      <c r="T27" s="391">
        <v>917.70924894000188</v>
      </c>
      <c r="U27" s="391">
        <v>1639.5148248000025</v>
      </c>
    </row>
    <row r="28" spans="1:21" s="3" customFormat="1">
      <c r="A28" s="47"/>
      <c r="B28" s="226" t="s">
        <v>117</v>
      </c>
      <c r="C28" s="323">
        <v>15.6</v>
      </c>
      <c r="D28" s="323">
        <v>1.3</v>
      </c>
      <c r="E28" s="323">
        <v>17</v>
      </c>
      <c r="F28" s="46"/>
      <c r="G28" s="323">
        <v>16.637941569999999</v>
      </c>
      <c r="H28" s="323">
        <v>4.8128409999999997</v>
      </c>
      <c r="I28" s="323">
        <v>21.450782570000001</v>
      </c>
      <c r="J28" s="46"/>
      <c r="K28" s="391">
        <v>18.496762180000001</v>
      </c>
      <c r="L28" s="391">
        <v>0</v>
      </c>
      <c r="M28" s="391">
        <v>18.496762180000001</v>
      </c>
      <c r="N28" s="46"/>
      <c r="O28" s="46"/>
      <c r="P28" s="46"/>
      <c r="Q28" s="46"/>
      <c r="R28" s="46"/>
      <c r="S28" s="391">
        <v>50.776305830000005</v>
      </c>
      <c r="T28" s="391">
        <v>6.1349309999999999</v>
      </c>
      <c r="U28" s="391">
        <v>56.911236830000007</v>
      </c>
    </row>
    <row r="29" spans="1:21" s="3" customFormat="1">
      <c r="A29" s="47"/>
      <c r="B29" s="226" t="s">
        <v>32</v>
      </c>
      <c r="C29" s="324">
        <v>0</v>
      </c>
      <c r="D29" s="324">
        <v>0</v>
      </c>
      <c r="E29" s="324">
        <v>0</v>
      </c>
      <c r="F29" s="46"/>
      <c r="G29" s="324">
        <v>0</v>
      </c>
      <c r="H29" s="324">
        <v>0</v>
      </c>
      <c r="I29" s="324">
        <v>0</v>
      </c>
      <c r="J29" s="46"/>
      <c r="K29" s="392">
        <v>0</v>
      </c>
      <c r="L29" s="392">
        <v>0</v>
      </c>
      <c r="M29" s="392">
        <v>0</v>
      </c>
      <c r="N29" s="46"/>
      <c r="O29" s="39"/>
      <c r="P29" s="39"/>
      <c r="Q29" s="39"/>
      <c r="R29" s="46"/>
      <c r="S29" s="392">
        <v>0</v>
      </c>
      <c r="T29" s="392">
        <v>0.2</v>
      </c>
      <c r="U29" s="392">
        <v>0.2</v>
      </c>
    </row>
    <row r="30" spans="1:21" s="3" customFormat="1">
      <c r="A30" s="47" t="s">
        <v>33</v>
      </c>
      <c r="B30" s="227"/>
      <c r="C30" s="325">
        <v>412.1</v>
      </c>
      <c r="D30" s="325">
        <v>420.1</v>
      </c>
      <c r="E30" s="325">
        <v>832.2</v>
      </c>
      <c r="F30" s="46"/>
      <c r="G30" s="325">
        <v>459.97902598000007</v>
      </c>
      <c r="H30" s="325">
        <v>406.67796643999986</v>
      </c>
      <c r="I30" s="325">
        <v>866.6569924199988</v>
      </c>
      <c r="J30" s="224"/>
      <c r="K30" s="393">
        <v>483.65515632000012</v>
      </c>
      <c r="L30" s="393">
        <v>419.71796061999987</v>
      </c>
      <c r="M30" s="393">
        <v>903.37311693999959</v>
      </c>
      <c r="N30" s="224"/>
      <c r="O30" s="224"/>
      <c r="P30" s="224"/>
      <c r="Q30" s="224"/>
      <c r="R30" s="224"/>
      <c r="S30" s="393">
        <v>1355.7</v>
      </c>
      <c r="T30" s="393">
        <v>1246.5999999999999</v>
      </c>
      <c r="U30" s="393">
        <v>2602.4</v>
      </c>
    </row>
    <row r="31" spans="1:21" s="3" customFormat="1">
      <c r="A31" s="228"/>
      <c r="B31" s="227"/>
      <c r="C31" s="325"/>
      <c r="D31" s="325"/>
      <c r="E31" s="325"/>
      <c r="F31" s="46"/>
      <c r="G31" s="325"/>
      <c r="H31" s="325"/>
      <c r="I31" s="325"/>
      <c r="J31" s="224"/>
      <c r="K31" s="393"/>
      <c r="L31" s="393"/>
      <c r="M31" s="393"/>
      <c r="N31" s="224"/>
      <c r="O31" s="229"/>
      <c r="P31" s="229"/>
      <c r="Q31" s="229"/>
      <c r="R31" s="224"/>
      <c r="S31" s="393"/>
      <c r="T31" s="393"/>
      <c r="U31" s="393"/>
    </row>
    <row r="32" spans="1:21" s="3" customFormat="1">
      <c r="A32" s="47"/>
      <c r="B32" s="226" t="s">
        <v>27</v>
      </c>
      <c r="C32" s="323">
        <v>20.3</v>
      </c>
      <c r="D32" s="323">
        <v>39.200000000000003</v>
      </c>
      <c r="E32" s="323">
        <v>59.5</v>
      </c>
      <c r="F32" s="46"/>
      <c r="G32" s="323">
        <v>14.510051329999998</v>
      </c>
      <c r="H32" s="323">
        <v>35.68840311999999</v>
      </c>
      <c r="I32" s="323">
        <v>50.198454450000007</v>
      </c>
      <c r="J32" s="46"/>
      <c r="K32" s="391">
        <v>14.585548419999999</v>
      </c>
      <c r="L32" s="391">
        <v>29.968542530000004</v>
      </c>
      <c r="M32" s="391">
        <v>44.55409095000001</v>
      </c>
      <c r="N32" s="46"/>
      <c r="O32" s="46"/>
      <c r="P32" s="46"/>
      <c r="Q32" s="46"/>
      <c r="R32" s="46"/>
      <c r="S32" s="391">
        <v>49.366182260000009</v>
      </c>
      <c r="T32" s="391">
        <v>104.8455870800001</v>
      </c>
      <c r="U32" s="391">
        <v>154.2117693400001</v>
      </c>
    </row>
    <row r="33" spans="1:21" s="3" customFormat="1">
      <c r="A33" s="47"/>
      <c r="B33" s="226" t="s">
        <v>28</v>
      </c>
      <c r="C33" s="323">
        <v>20</v>
      </c>
      <c r="D33" s="323">
        <v>12.3</v>
      </c>
      <c r="E33" s="323">
        <v>32.299999999999997</v>
      </c>
      <c r="F33" s="46"/>
      <c r="G33" s="323">
        <v>14.365020259999998</v>
      </c>
      <c r="H33" s="323">
        <v>13.338756300000005</v>
      </c>
      <c r="I33" s="323">
        <v>27.703776560000016</v>
      </c>
      <c r="J33" s="39"/>
      <c r="K33" s="391">
        <v>8.5908755199999991</v>
      </c>
      <c r="L33" s="391">
        <v>10.616866900000002</v>
      </c>
      <c r="M33" s="391">
        <v>19.207742420000006</v>
      </c>
      <c r="N33" s="39"/>
      <c r="O33" s="46"/>
      <c r="P33" s="46"/>
      <c r="Q33" s="46"/>
      <c r="R33" s="39"/>
      <c r="S33" s="391">
        <v>42.957067929999987</v>
      </c>
      <c r="T33" s="391">
        <v>36.268718470000003</v>
      </c>
      <c r="U33" s="391">
        <v>79.225786399999976</v>
      </c>
    </row>
    <row r="34" spans="1:21" s="3" customFormat="1">
      <c r="A34" s="47"/>
      <c r="B34" s="226" t="s">
        <v>63</v>
      </c>
      <c r="C34" s="323">
        <v>149.9</v>
      </c>
      <c r="D34" s="323">
        <v>258.39999999999998</v>
      </c>
      <c r="E34" s="323">
        <v>408.3</v>
      </c>
      <c r="F34" s="46"/>
      <c r="G34" s="323">
        <v>165.17902236999998</v>
      </c>
      <c r="H34" s="323">
        <v>253.51647119999998</v>
      </c>
      <c r="I34" s="323">
        <v>418.69549357000011</v>
      </c>
      <c r="J34" s="39"/>
      <c r="K34" s="391">
        <v>153.47373326999994</v>
      </c>
      <c r="L34" s="391">
        <v>253.03045597000016</v>
      </c>
      <c r="M34" s="391">
        <v>406.50418924000047</v>
      </c>
      <c r="N34" s="39"/>
      <c r="O34" s="46"/>
      <c r="P34" s="46"/>
      <c r="Q34" s="46"/>
      <c r="R34" s="39"/>
      <c r="S34" s="391">
        <v>468.56180025999998</v>
      </c>
      <c r="T34" s="391">
        <v>764.93119417000082</v>
      </c>
      <c r="U34" s="391">
        <v>1233.4929944300011</v>
      </c>
    </row>
    <row r="35" spans="1:21" s="3" customFormat="1">
      <c r="A35" s="47"/>
      <c r="B35" s="226" t="s">
        <v>143</v>
      </c>
      <c r="C35" s="323">
        <v>4.5</v>
      </c>
      <c r="D35" s="323">
        <v>4.3</v>
      </c>
      <c r="E35" s="323">
        <v>8.8000000000000007</v>
      </c>
      <c r="F35" s="46"/>
      <c r="G35" s="323">
        <v>16.27765861</v>
      </c>
      <c r="H35" s="323">
        <v>6.5850226999999997</v>
      </c>
      <c r="I35" s="323">
        <v>22.862681309999971</v>
      </c>
      <c r="J35" s="39"/>
      <c r="K35" s="391">
        <v>28.063218450000001</v>
      </c>
      <c r="L35" s="391">
        <v>8.2040060999999991</v>
      </c>
      <c r="M35" s="391">
        <v>36.267224550000002</v>
      </c>
      <c r="N35" s="39"/>
      <c r="O35" s="46"/>
      <c r="P35" s="46"/>
      <c r="Q35" s="46"/>
      <c r="R35" s="39"/>
      <c r="S35" s="391">
        <v>48.825818200000001</v>
      </c>
      <c r="T35" s="391">
        <v>19.079667910000005</v>
      </c>
      <c r="U35" s="391">
        <v>67.905486109999984</v>
      </c>
    </row>
    <row r="36" spans="1:21" s="3" customFormat="1">
      <c r="A36" s="47"/>
      <c r="B36" s="226" t="s">
        <v>29</v>
      </c>
      <c r="C36" s="324">
        <v>4.5</v>
      </c>
      <c r="D36" s="324">
        <v>6.3</v>
      </c>
      <c r="E36" s="324">
        <v>10.7</v>
      </c>
      <c r="F36" s="46"/>
      <c r="G36" s="324">
        <v>4.608156880000001</v>
      </c>
      <c r="H36" s="324">
        <v>6.0803320400000009</v>
      </c>
      <c r="I36" s="324">
        <v>10.688488920000001</v>
      </c>
      <c r="J36" s="39"/>
      <c r="K36" s="392">
        <v>5</v>
      </c>
      <c r="L36" s="392">
        <v>4.9000000000000004</v>
      </c>
      <c r="M36" s="392">
        <v>10</v>
      </c>
      <c r="N36" s="39"/>
      <c r="O36" s="39"/>
      <c r="P36" s="39"/>
      <c r="Q36" s="39"/>
      <c r="R36" s="39"/>
      <c r="S36" s="392">
        <v>14.1</v>
      </c>
      <c r="T36" s="392">
        <v>17.3</v>
      </c>
      <c r="U36" s="392">
        <v>31.5</v>
      </c>
    </row>
    <row r="37" spans="1:21" s="3" customFormat="1">
      <c r="A37" s="47" t="s">
        <v>30</v>
      </c>
      <c r="B37" s="227"/>
      <c r="C37" s="325">
        <v>199.2</v>
      </c>
      <c r="D37" s="325">
        <v>320.5</v>
      </c>
      <c r="E37" s="325">
        <v>519.70000000000005</v>
      </c>
      <c r="F37" s="46"/>
      <c r="G37" s="325">
        <v>214.93990945000021</v>
      </c>
      <c r="H37" s="325">
        <v>315.20898535999993</v>
      </c>
      <c r="I37" s="325">
        <v>530.14889481000012</v>
      </c>
      <c r="J37" s="224"/>
      <c r="K37" s="393">
        <v>209.77514946000011</v>
      </c>
      <c r="L37" s="393">
        <v>306.7384991499996</v>
      </c>
      <c r="M37" s="393">
        <v>516.51364860999968</v>
      </c>
      <c r="N37" s="224"/>
      <c r="O37" s="224"/>
      <c r="P37" s="224"/>
      <c r="Q37" s="224"/>
      <c r="R37" s="224"/>
      <c r="S37" s="393">
        <v>623.9</v>
      </c>
      <c r="T37" s="393">
        <v>942.4</v>
      </c>
      <c r="U37" s="393">
        <v>1566.3</v>
      </c>
    </row>
    <row r="38" spans="1:21" s="3" customFormat="1">
      <c r="A38" s="118"/>
      <c r="B38" s="118"/>
      <c r="C38" s="326"/>
      <c r="D38" s="326"/>
      <c r="E38" s="326"/>
      <c r="F38" s="46"/>
      <c r="G38" s="326"/>
      <c r="H38" s="326"/>
      <c r="I38" s="326"/>
      <c r="J38" s="121"/>
      <c r="K38" s="394"/>
      <c r="L38" s="394"/>
      <c r="M38" s="394"/>
      <c r="N38" s="121"/>
      <c r="O38" s="225"/>
      <c r="P38" s="225"/>
      <c r="Q38" s="225"/>
      <c r="R38" s="121"/>
      <c r="S38" s="394"/>
      <c r="T38" s="394"/>
      <c r="U38" s="394"/>
    </row>
    <row r="39" spans="1:21" s="3" customFormat="1">
      <c r="A39" s="47"/>
      <c r="B39" s="226" t="s">
        <v>23</v>
      </c>
      <c r="C39" s="323">
        <v>0</v>
      </c>
      <c r="D39" s="323">
        <v>13.3</v>
      </c>
      <c r="E39" s="323">
        <v>13.3</v>
      </c>
      <c r="F39" s="46"/>
      <c r="G39" s="323">
        <v>0</v>
      </c>
      <c r="H39" s="323">
        <v>14.720029770000002</v>
      </c>
      <c r="I39" s="323">
        <v>14.72002977</v>
      </c>
      <c r="J39" s="46"/>
      <c r="K39" s="391">
        <v>0</v>
      </c>
      <c r="L39" s="391">
        <v>10.85308781</v>
      </c>
      <c r="M39" s="391">
        <v>10.85308781</v>
      </c>
      <c r="N39" s="46"/>
      <c r="O39" s="46"/>
      <c r="P39" s="46"/>
      <c r="Q39" s="46"/>
      <c r="R39" s="46"/>
      <c r="S39" s="391">
        <v>0</v>
      </c>
      <c r="T39" s="391">
        <v>38.889766549999997</v>
      </c>
      <c r="U39" s="391">
        <v>38.889766550000004</v>
      </c>
    </row>
    <row r="40" spans="1:21" s="3" customFormat="1">
      <c r="A40" s="47"/>
      <c r="B40" s="226" t="s">
        <v>24</v>
      </c>
      <c r="C40" s="323">
        <v>0</v>
      </c>
      <c r="D40" s="323">
        <v>20.9</v>
      </c>
      <c r="E40" s="323">
        <v>20.9</v>
      </c>
      <c r="F40" s="46"/>
      <c r="G40" s="323">
        <v>1.3796000000000001E-4</v>
      </c>
      <c r="H40" s="323">
        <v>22.752800410000003</v>
      </c>
      <c r="I40" s="323">
        <v>22.752938370000003</v>
      </c>
      <c r="J40" s="46"/>
      <c r="K40" s="391">
        <v>0</v>
      </c>
      <c r="L40" s="391">
        <v>22.971331719999998</v>
      </c>
      <c r="M40" s="391">
        <v>22.971331720000002</v>
      </c>
      <c r="N40" s="46"/>
      <c r="O40" s="46"/>
      <c r="P40" s="46"/>
      <c r="Q40" s="46"/>
      <c r="R40" s="39"/>
      <c r="S40" s="391">
        <v>1.3796000000000001E-4</v>
      </c>
      <c r="T40" s="391">
        <v>66.668055880000011</v>
      </c>
      <c r="U40" s="391">
        <v>66.668193840000015</v>
      </c>
    </row>
    <row r="41" spans="1:21" s="3" customFormat="1">
      <c r="A41" s="47"/>
      <c r="B41" s="226" t="s">
        <v>25</v>
      </c>
      <c r="C41" s="324">
        <v>0</v>
      </c>
      <c r="D41" s="324">
        <v>7.3</v>
      </c>
      <c r="E41" s="324">
        <v>7.3</v>
      </c>
      <c r="F41" s="46"/>
      <c r="G41" s="324">
        <v>-5.5723120000000001E-2</v>
      </c>
      <c r="H41" s="324">
        <v>4.7070001600000024</v>
      </c>
      <c r="I41" s="324">
        <v>4.6512770400000001</v>
      </c>
      <c r="J41" s="39"/>
      <c r="K41" s="392">
        <v>0.20002163999999997</v>
      </c>
      <c r="L41" s="392">
        <v>5.8879789499999999</v>
      </c>
      <c r="M41" s="392">
        <v>6.0880005899999992</v>
      </c>
      <c r="N41" s="39"/>
      <c r="O41" s="39"/>
      <c r="P41" s="39"/>
      <c r="Q41" s="39"/>
      <c r="R41" s="39"/>
      <c r="S41" s="392">
        <v>0.10663912999999998</v>
      </c>
      <c r="T41" s="392">
        <v>17.921647180000004</v>
      </c>
      <c r="U41" s="392">
        <v>18.028286310000009</v>
      </c>
    </row>
    <row r="42" spans="1:21" s="3" customFormat="1">
      <c r="A42" s="47" t="s">
        <v>26</v>
      </c>
      <c r="B42" s="227"/>
      <c r="C42" s="325">
        <v>0</v>
      </c>
      <c r="D42" s="325">
        <v>41.6</v>
      </c>
      <c r="E42" s="325">
        <v>41.5</v>
      </c>
      <c r="F42" s="46"/>
      <c r="G42" s="325">
        <v>-5.5585160000000002E-2</v>
      </c>
      <c r="H42" s="325">
        <v>42.179830340000002</v>
      </c>
      <c r="I42" s="325">
        <v>42.124245180000017</v>
      </c>
      <c r="J42" s="224"/>
      <c r="K42" s="393">
        <v>0.20002163999999997</v>
      </c>
      <c r="L42" s="393">
        <v>39.712398480000004</v>
      </c>
      <c r="M42" s="393">
        <v>39.912420120000007</v>
      </c>
      <c r="N42" s="224"/>
      <c r="O42" s="224"/>
      <c r="P42" s="224"/>
      <c r="Q42" s="224"/>
      <c r="R42" s="224"/>
      <c r="S42" s="393">
        <v>0.1</v>
      </c>
      <c r="T42" s="393">
        <v>123.5</v>
      </c>
      <c r="U42" s="393">
        <v>123.6</v>
      </c>
    </row>
    <row r="43" spans="1:21" s="3" customFormat="1">
      <c r="A43" s="47"/>
      <c r="B43" s="226"/>
      <c r="C43" s="323"/>
      <c r="D43" s="323"/>
      <c r="E43" s="323"/>
      <c r="F43" s="46"/>
      <c r="G43" s="323"/>
      <c r="H43" s="323"/>
      <c r="I43" s="323"/>
      <c r="J43" s="224"/>
      <c r="K43" s="391"/>
      <c r="L43" s="391"/>
      <c r="M43" s="391"/>
      <c r="N43" s="46"/>
      <c r="O43" s="230"/>
      <c r="P43" s="230"/>
      <c r="Q43" s="230"/>
      <c r="R43" s="46"/>
      <c r="S43" s="391"/>
      <c r="T43" s="391"/>
      <c r="U43" s="391"/>
    </row>
    <row r="44" spans="1:21" s="3" customFormat="1">
      <c r="A44" s="47"/>
      <c r="B44" s="226" t="s">
        <v>123</v>
      </c>
      <c r="C44" s="324">
        <v>-0.1</v>
      </c>
      <c r="D44" s="324">
        <v>0.2</v>
      </c>
      <c r="E44" s="324">
        <v>0.1</v>
      </c>
      <c r="F44" s="46"/>
      <c r="G44" s="324">
        <v>-0.35982929999999996</v>
      </c>
      <c r="H44" s="324">
        <v>7.2243541099999957</v>
      </c>
      <c r="I44" s="324">
        <v>6.8645248099999971</v>
      </c>
      <c r="J44" s="39"/>
      <c r="K44" s="392">
        <v>-5.5273100000000006E-2</v>
      </c>
      <c r="L44" s="392">
        <v>-0.27872733000000005</v>
      </c>
      <c r="M44" s="392">
        <v>-0.33400043000000018</v>
      </c>
      <c r="N44" s="39"/>
      <c r="O44" s="39"/>
      <c r="P44" s="39"/>
      <c r="Q44" s="39"/>
      <c r="R44" s="39"/>
      <c r="S44" s="392">
        <v>-0.47028490000000001</v>
      </c>
      <c r="T44" s="392">
        <v>7.1130789500000038</v>
      </c>
      <c r="U44" s="392">
        <v>6.6427940500000053</v>
      </c>
    </row>
    <row r="45" spans="1:21" s="3" customFormat="1">
      <c r="A45" s="47" t="s">
        <v>72</v>
      </c>
      <c r="B45" s="227"/>
      <c r="C45" s="325">
        <v>-0.1</v>
      </c>
      <c r="D45" s="325">
        <v>0.2</v>
      </c>
      <c r="E45" s="325">
        <v>0.1</v>
      </c>
      <c r="F45" s="46"/>
      <c r="G45" s="325">
        <v>-0.35982929999999996</v>
      </c>
      <c r="H45" s="325">
        <v>7.2243541099999957</v>
      </c>
      <c r="I45" s="325">
        <v>6.8645248099999971</v>
      </c>
      <c r="J45" s="224"/>
      <c r="K45" s="393">
        <v>-0.1</v>
      </c>
      <c r="L45" s="393">
        <v>-0.3</v>
      </c>
      <c r="M45" s="393">
        <v>-0.3</v>
      </c>
      <c r="N45" s="224"/>
      <c r="O45" s="224"/>
      <c r="P45" s="224"/>
      <c r="Q45" s="224"/>
      <c r="R45" s="224"/>
      <c r="S45" s="393">
        <v>-0.5</v>
      </c>
      <c r="T45" s="393">
        <v>7.1</v>
      </c>
      <c r="U45" s="393">
        <v>6.6</v>
      </c>
    </row>
    <row r="46" spans="1:21" s="3" customFormat="1">
      <c r="A46" s="47"/>
      <c r="B46" s="226"/>
      <c r="C46" s="323"/>
      <c r="D46" s="323"/>
      <c r="E46" s="323"/>
      <c r="F46" s="46"/>
      <c r="G46" s="323"/>
      <c r="H46" s="323"/>
      <c r="I46" s="323"/>
      <c r="J46" s="224"/>
      <c r="K46" s="391"/>
      <c r="L46" s="391"/>
      <c r="M46" s="391"/>
      <c r="N46" s="46"/>
      <c r="O46" s="231"/>
      <c r="P46" s="231"/>
      <c r="Q46" s="231"/>
      <c r="R46" s="46"/>
      <c r="S46" s="391"/>
      <c r="T46" s="391"/>
      <c r="U46" s="391"/>
    </row>
    <row r="47" spans="1:21" s="3" customFormat="1">
      <c r="A47" s="10" t="s">
        <v>42</v>
      </c>
      <c r="B47" s="241"/>
      <c r="C47" s="327">
        <v>2748.7</v>
      </c>
      <c r="D47" s="327">
        <v>2294.3000000000002</v>
      </c>
      <c r="E47" s="327">
        <v>5042.8999999999996</v>
      </c>
      <c r="F47" s="235"/>
      <c r="G47" s="327">
        <v>2956.7532070299994</v>
      </c>
      <c r="H47" s="327">
        <v>2308.1640881699959</v>
      </c>
      <c r="I47" s="327">
        <v>5264.9172952000345</v>
      </c>
      <c r="J47" s="235"/>
      <c r="K47" s="395">
        <v>2837.2970569799959</v>
      </c>
      <c r="L47" s="395">
        <v>2296.22876748001</v>
      </c>
      <c r="M47" s="395">
        <v>5133.5</v>
      </c>
      <c r="N47" s="235"/>
      <c r="O47" s="235"/>
      <c r="P47" s="235"/>
      <c r="Q47" s="235"/>
      <c r="R47" s="235"/>
      <c r="S47" s="395">
        <v>8542.7000000000007</v>
      </c>
      <c r="T47" s="395">
        <v>6898.8</v>
      </c>
      <c r="U47" s="395">
        <v>15441.5</v>
      </c>
    </row>
    <row r="48" spans="1:21" s="3" customFormat="1">
      <c r="A48" s="10"/>
      <c r="B48" s="241"/>
      <c r="C48" s="328"/>
      <c r="D48" s="328"/>
      <c r="E48" s="328"/>
      <c r="F48" s="235"/>
      <c r="G48" s="328"/>
      <c r="H48" s="328"/>
      <c r="I48" s="328"/>
      <c r="J48" s="235"/>
      <c r="K48" s="396"/>
      <c r="L48" s="396"/>
      <c r="M48" s="396"/>
      <c r="N48" s="235"/>
      <c r="O48" s="235"/>
      <c r="P48" s="235"/>
      <c r="Q48" s="235"/>
      <c r="R48" s="235"/>
      <c r="S48" s="396"/>
      <c r="T48" s="396"/>
      <c r="U48" s="396"/>
    </row>
    <row r="49" spans="1:21" s="3" customFormat="1">
      <c r="A49" s="10" t="s">
        <v>43</v>
      </c>
      <c r="B49" s="241"/>
      <c r="C49" s="327">
        <v>157.69999999999999</v>
      </c>
      <c r="D49" s="327">
        <v>131.9</v>
      </c>
      <c r="E49" s="327">
        <v>289.60000000000002</v>
      </c>
      <c r="F49" s="235"/>
      <c r="G49" s="327">
        <v>185.04964395000019</v>
      </c>
      <c r="H49" s="327">
        <v>139.14323593999987</v>
      </c>
      <c r="I49" s="327">
        <v>324.19287988999849</v>
      </c>
      <c r="J49" s="235"/>
      <c r="K49" s="395">
        <v>197.75602749000012</v>
      </c>
      <c r="L49" s="395">
        <v>155.50294192000007</v>
      </c>
      <c r="M49" s="395">
        <v>353.24896941000003</v>
      </c>
      <c r="N49" s="235"/>
      <c r="O49" s="235"/>
      <c r="P49" s="235"/>
      <c r="Q49" s="235"/>
      <c r="R49" s="235"/>
      <c r="S49" s="395">
        <v>540.5</v>
      </c>
      <c r="T49" s="395">
        <v>426.5</v>
      </c>
      <c r="U49" s="395">
        <v>967</v>
      </c>
    </row>
    <row r="50" spans="1:21" s="3" customFormat="1" ht="13.5" thickBot="1">
      <c r="A50" s="6"/>
      <c r="B50" s="241"/>
      <c r="C50" s="328"/>
      <c r="D50" s="328"/>
      <c r="E50" s="328"/>
      <c r="F50" s="235"/>
      <c r="G50" s="328"/>
      <c r="H50" s="328"/>
      <c r="I50" s="328"/>
      <c r="J50" s="235"/>
      <c r="K50" s="396"/>
      <c r="L50" s="396"/>
      <c r="M50" s="396"/>
      <c r="N50" s="235"/>
      <c r="O50" s="235"/>
      <c r="P50" s="235"/>
      <c r="Q50" s="235"/>
      <c r="R50" s="235"/>
      <c r="S50" s="396"/>
      <c r="T50" s="396"/>
      <c r="U50" s="396"/>
    </row>
    <row r="51" spans="1:21" s="3" customFormat="1" ht="13.5" thickBot="1">
      <c r="A51" s="236" t="s">
        <v>124</v>
      </c>
      <c r="B51" s="237"/>
      <c r="C51" s="329">
        <v>2906.4</v>
      </c>
      <c r="D51" s="329">
        <v>2426.1</v>
      </c>
      <c r="E51" s="329">
        <v>5332.5</v>
      </c>
      <c r="F51" s="239"/>
      <c r="G51" s="329">
        <v>3141.8316736000006</v>
      </c>
      <c r="H51" s="329">
        <v>2447.307324110001</v>
      </c>
      <c r="I51" s="329">
        <v>5589.3389977099996</v>
      </c>
      <c r="J51" s="239"/>
      <c r="K51" s="397">
        <v>3035.0242608500002</v>
      </c>
      <c r="L51" s="397">
        <v>2451.7317093999995</v>
      </c>
      <c r="M51" s="397">
        <v>5486.8</v>
      </c>
      <c r="N51" s="239"/>
      <c r="O51" s="239"/>
      <c r="P51" s="239"/>
      <c r="Q51" s="239"/>
      <c r="R51" s="239"/>
      <c r="S51" s="397">
        <v>9083.2999999999993</v>
      </c>
      <c r="T51" s="397">
        <v>7325.3</v>
      </c>
      <c r="U51" s="397">
        <v>16408.599999999999</v>
      </c>
    </row>
    <row r="52" spans="1:21" s="3" customFormat="1" ht="13.5" thickTop="1">
      <c r="A52" s="11"/>
      <c r="B52" s="241"/>
      <c r="C52" s="328"/>
      <c r="D52" s="328"/>
      <c r="E52" s="328"/>
      <c r="F52" s="235"/>
      <c r="G52" s="328"/>
      <c r="H52" s="328"/>
      <c r="I52" s="328"/>
      <c r="J52" s="235"/>
      <c r="K52" s="396"/>
      <c r="L52" s="396"/>
      <c r="M52" s="396"/>
      <c r="N52" s="235"/>
      <c r="O52" s="235"/>
      <c r="P52" s="235"/>
      <c r="Q52" s="235"/>
      <c r="R52" s="235"/>
      <c r="S52" s="396"/>
      <c r="T52" s="396"/>
      <c r="U52" s="396"/>
    </row>
    <row r="53" spans="1:21" s="3" customFormat="1">
      <c r="A53" s="13"/>
      <c r="B53" s="6" t="s">
        <v>92</v>
      </c>
      <c r="C53" s="323">
        <v>72.5</v>
      </c>
      <c r="D53" s="323">
        <v>0</v>
      </c>
      <c r="E53" s="323">
        <v>72.5</v>
      </c>
      <c r="F53" s="46"/>
      <c r="G53" s="323">
        <v>63.188718440000002</v>
      </c>
      <c r="H53" s="323">
        <v>0</v>
      </c>
      <c r="I53" s="323">
        <v>63.188718440000002</v>
      </c>
      <c r="J53" s="6"/>
      <c r="K53" s="391">
        <v>63.6</v>
      </c>
      <c r="L53" s="391">
        <v>0</v>
      </c>
      <c r="M53" s="391">
        <v>63.6</v>
      </c>
      <c r="N53" s="6"/>
      <c r="O53" s="259"/>
      <c r="P53" s="259"/>
      <c r="Q53" s="259"/>
      <c r="R53" s="6"/>
      <c r="S53" s="391">
        <v>199.3</v>
      </c>
      <c r="T53" s="391">
        <v>0</v>
      </c>
      <c r="U53" s="391">
        <v>199.3</v>
      </c>
    </row>
    <row r="54" spans="1:21" s="3" customFormat="1">
      <c r="A54" s="13"/>
      <c r="B54" s="6" t="s">
        <v>152</v>
      </c>
      <c r="C54" s="323"/>
      <c r="D54" s="323"/>
      <c r="E54" s="323"/>
      <c r="F54" s="46"/>
      <c r="G54" s="323"/>
      <c r="H54" s="323"/>
      <c r="I54" s="323"/>
      <c r="J54" s="6"/>
      <c r="K54" s="391"/>
      <c r="L54" s="391">
        <v>19.2</v>
      </c>
      <c r="M54" s="391">
        <v>19.2</v>
      </c>
      <c r="N54" s="6"/>
      <c r="O54" s="259"/>
      <c r="P54" s="259"/>
      <c r="Q54" s="259"/>
      <c r="R54" s="6"/>
      <c r="S54" s="391"/>
      <c r="T54" s="391">
        <v>19.2</v>
      </c>
      <c r="U54" s="391">
        <v>19.2</v>
      </c>
    </row>
    <row r="55" spans="1:21" s="3" customFormat="1">
      <c r="A55" s="244"/>
      <c r="B55" s="6" t="s">
        <v>119</v>
      </c>
      <c r="C55" s="323">
        <v>54.8</v>
      </c>
      <c r="D55" s="323">
        <v>20.6</v>
      </c>
      <c r="E55" s="323">
        <v>75.5</v>
      </c>
      <c r="F55" s="46"/>
      <c r="G55" s="323">
        <v>54.816382939999997</v>
      </c>
      <c r="H55" s="323">
        <v>27.521473670000002</v>
      </c>
      <c r="I55" s="323">
        <v>82.337856610000003</v>
      </c>
      <c r="J55" s="6"/>
      <c r="K55" s="391">
        <v>50.640922700000004</v>
      </c>
      <c r="L55" s="391">
        <v>26.300919069999999</v>
      </c>
      <c r="M55" s="391">
        <v>76.941841769999996</v>
      </c>
      <c r="N55" s="6"/>
      <c r="O55" s="259"/>
      <c r="P55" s="259"/>
      <c r="Q55" s="259"/>
      <c r="R55" s="6"/>
      <c r="S55" s="391">
        <v>160.29553348000002</v>
      </c>
      <c r="T55" s="391">
        <v>74.442311239999995</v>
      </c>
      <c r="U55" s="391">
        <v>234.73784471999997</v>
      </c>
    </row>
    <row r="56" spans="1:21" s="3" customFormat="1" hidden="1">
      <c r="A56" s="13"/>
      <c r="B56" s="6" t="s">
        <v>116</v>
      </c>
      <c r="C56" s="323">
        <v>0</v>
      </c>
      <c r="D56" s="323">
        <v>0</v>
      </c>
      <c r="E56" s="323">
        <v>0</v>
      </c>
      <c r="F56" s="46"/>
      <c r="G56" s="323">
        <v>0</v>
      </c>
      <c r="H56" s="323">
        <v>0</v>
      </c>
      <c r="I56" s="323">
        <v>0</v>
      </c>
      <c r="J56" s="6"/>
      <c r="K56" s="391">
        <v>0</v>
      </c>
      <c r="L56" s="391">
        <v>0</v>
      </c>
      <c r="M56" s="391">
        <v>0</v>
      </c>
      <c r="N56" s="6"/>
      <c r="O56" s="259"/>
      <c r="P56" s="259"/>
      <c r="Q56" s="259"/>
      <c r="R56" s="6"/>
      <c r="S56" s="391">
        <v>0</v>
      </c>
      <c r="T56" s="391">
        <v>0</v>
      </c>
      <c r="U56" s="391">
        <v>0</v>
      </c>
    </row>
    <row r="57" spans="1:21" s="3" customFormat="1">
      <c r="A57" s="13"/>
      <c r="B57" s="6" t="s">
        <v>146</v>
      </c>
      <c r="C57" s="323" t="s">
        <v>115</v>
      </c>
      <c r="D57" s="323" t="s">
        <v>115</v>
      </c>
      <c r="E57" s="323" t="s">
        <v>115</v>
      </c>
      <c r="F57" s="46"/>
      <c r="G57" s="323">
        <v>1.9</v>
      </c>
      <c r="H57" s="323">
        <v>0</v>
      </c>
      <c r="I57" s="323">
        <v>1.9</v>
      </c>
      <c r="J57" s="6"/>
      <c r="K57" s="391">
        <v>1.0965364500000001</v>
      </c>
      <c r="L57" s="391">
        <v>0</v>
      </c>
      <c r="M57" s="391">
        <v>1.0965364500000001</v>
      </c>
      <c r="N57" s="6"/>
      <c r="O57" s="259"/>
      <c r="P57" s="259"/>
      <c r="Q57" s="259"/>
      <c r="R57" s="6"/>
      <c r="S57" s="391">
        <v>2.9964072500000003</v>
      </c>
      <c r="T57" s="391">
        <v>0</v>
      </c>
      <c r="U57" s="391">
        <v>2.9964072500000003</v>
      </c>
    </row>
    <row r="58" spans="1:21" s="3" customFormat="1" ht="13.5" thickBot="1">
      <c r="A58" s="13"/>
      <c r="B58" s="6" t="s">
        <v>120</v>
      </c>
      <c r="C58" s="330">
        <v>0</v>
      </c>
      <c r="D58" s="330">
        <v>5</v>
      </c>
      <c r="E58" s="330">
        <v>5</v>
      </c>
      <c r="F58" s="46"/>
      <c r="G58" s="330">
        <v>0</v>
      </c>
      <c r="H58" s="330">
        <v>11.99329279</v>
      </c>
      <c r="I58" s="330">
        <v>11.99329279</v>
      </c>
      <c r="J58" s="6"/>
      <c r="K58" s="398">
        <v>0</v>
      </c>
      <c r="L58" s="398">
        <v>7.1239831799999997</v>
      </c>
      <c r="M58" s="398">
        <v>7.1239831799999997</v>
      </c>
      <c r="N58" s="6"/>
      <c r="O58" s="259"/>
      <c r="P58" s="259"/>
      <c r="Q58" s="259"/>
      <c r="R58" s="6"/>
      <c r="S58" s="398">
        <v>0</v>
      </c>
      <c r="T58" s="398">
        <v>24.123113460000003</v>
      </c>
      <c r="U58" s="398">
        <v>24.123113460000003</v>
      </c>
    </row>
    <row r="59" spans="1:21" s="3" customFormat="1" ht="13.5" thickBot="1">
      <c r="A59" s="11" t="s">
        <v>125</v>
      </c>
      <c r="B59" s="6"/>
      <c r="C59" s="327">
        <v>127.3</v>
      </c>
      <c r="D59" s="327">
        <v>25.6</v>
      </c>
      <c r="E59" s="327">
        <v>153</v>
      </c>
      <c r="F59" s="6"/>
      <c r="G59" s="327">
        <v>119.90497218</v>
      </c>
      <c r="H59" s="327">
        <v>39.514766460000004</v>
      </c>
      <c r="I59" s="327">
        <v>159.41973864000002</v>
      </c>
      <c r="J59" s="6"/>
      <c r="K59" s="399">
        <v>115.4</v>
      </c>
      <c r="L59" s="399">
        <v>52.6</v>
      </c>
      <c r="M59" s="399">
        <v>168</v>
      </c>
      <c r="N59" s="252"/>
      <c r="O59" s="252"/>
      <c r="P59" s="252"/>
      <c r="Q59" s="252"/>
      <c r="R59" s="252"/>
      <c r="S59" s="399">
        <v>362.6</v>
      </c>
      <c r="T59" s="399">
        <v>117.8</v>
      </c>
      <c r="U59" s="399">
        <v>480.4</v>
      </c>
    </row>
    <row r="60" spans="1:21" s="3" customFormat="1" ht="13.5" thickBot="1">
      <c r="A60" s="331"/>
      <c r="B60" s="332"/>
      <c r="C60" s="333"/>
      <c r="D60" s="333"/>
      <c r="E60" s="333"/>
      <c r="F60" s="252"/>
      <c r="G60" s="333"/>
      <c r="H60" s="333"/>
      <c r="I60" s="333"/>
      <c r="J60" s="252"/>
    </row>
    <row r="61" spans="1:21" s="3" customFormat="1" ht="13.5" thickBot="1">
      <c r="A61" s="255" t="s">
        <v>126</v>
      </c>
      <c r="B61" s="256"/>
      <c r="C61" s="334">
        <v>3033.7</v>
      </c>
      <c r="D61" s="334">
        <v>2451.8000000000002</v>
      </c>
      <c r="E61" s="334">
        <v>5485.5</v>
      </c>
      <c r="F61" s="257"/>
      <c r="G61" s="334">
        <v>3261.7366457799999</v>
      </c>
      <c r="H61" s="334">
        <v>2486.8220905700009</v>
      </c>
      <c r="I61" s="334">
        <v>5748.6587363500012</v>
      </c>
      <c r="J61" s="257"/>
      <c r="K61" s="399">
        <v>3150.4</v>
      </c>
      <c r="L61" s="399">
        <v>2504.4</v>
      </c>
      <c r="M61" s="399">
        <v>5654.8</v>
      </c>
      <c r="N61" s="257"/>
      <c r="O61" s="257"/>
      <c r="P61" s="257"/>
      <c r="Q61" s="257"/>
      <c r="R61" s="257"/>
      <c r="S61" s="399">
        <v>9445.9</v>
      </c>
      <c r="T61" s="399">
        <v>7443.1</v>
      </c>
      <c r="U61" s="399">
        <v>16889</v>
      </c>
    </row>
    <row r="62" spans="1:21">
      <c r="A62" s="32"/>
      <c r="B62" s="232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</row>
    <row r="63" spans="1:21">
      <c r="A63" s="432"/>
      <c r="B63" s="432"/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432"/>
      <c r="N63" s="432"/>
      <c r="O63" s="432"/>
      <c r="P63" s="432"/>
      <c r="Q63" s="432"/>
      <c r="R63" s="432"/>
      <c r="S63" s="432"/>
      <c r="T63" s="432"/>
      <c r="U63" s="432"/>
    </row>
    <row r="64" spans="1:21">
      <c r="A64" s="32"/>
      <c r="B64" s="232"/>
      <c r="C64" s="235"/>
      <c r="D64" s="235"/>
      <c r="E64" s="235"/>
      <c r="F64" s="234"/>
      <c r="G64" s="235"/>
      <c r="H64" s="235"/>
      <c r="I64" s="235"/>
      <c r="J64" s="234"/>
      <c r="K64" s="234"/>
      <c r="L64" s="234"/>
      <c r="M64" s="234"/>
      <c r="N64" s="234"/>
      <c r="O64" s="234"/>
      <c r="P64" s="234"/>
      <c r="Q64" s="234"/>
      <c r="R64" s="234"/>
      <c r="S64" s="235"/>
      <c r="T64" s="235"/>
      <c r="U64" s="235"/>
    </row>
    <row r="65" spans="1:21">
      <c r="A65" s="32"/>
      <c r="B65" s="232"/>
      <c r="C65" s="235"/>
      <c r="D65" s="235"/>
      <c r="E65" s="235"/>
      <c r="F65" s="234"/>
      <c r="G65" s="235"/>
      <c r="H65" s="235"/>
      <c r="I65" s="235"/>
      <c r="J65" s="234"/>
      <c r="K65" s="234"/>
      <c r="L65" s="234"/>
      <c r="M65" s="234"/>
      <c r="N65" s="234"/>
      <c r="O65" s="234"/>
      <c r="P65" s="234"/>
      <c r="Q65" s="234"/>
      <c r="R65" s="234"/>
      <c r="S65" s="235"/>
      <c r="T65" s="235"/>
      <c r="U65" s="235"/>
    </row>
    <row r="66" spans="1:21">
      <c r="A66" s="32"/>
      <c r="B66" s="232"/>
      <c r="C66" s="235"/>
      <c r="D66" s="235"/>
      <c r="E66" s="235"/>
      <c r="F66" s="234"/>
      <c r="G66" s="235"/>
      <c r="H66" s="235"/>
      <c r="I66" s="235"/>
      <c r="J66" s="234"/>
      <c r="K66" s="234"/>
      <c r="L66" s="234"/>
      <c r="M66" s="234"/>
      <c r="N66" s="234"/>
      <c r="O66" s="234"/>
      <c r="P66" s="234"/>
      <c r="Q66" s="234"/>
      <c r="R66" s="234"/>
      <c r="S66" s="235"/>
      <c r="T66" s="235"/>
      <c r="U66" s="235"/>
    </row>
    <row r="67" spans="1:21">
      <c r="A67" s="186"/>
      <c r="B67" s="186"/>
      <c r="C67" s="186"/>
      <c r="D67" s="186"/>
      <c r="E67" s="186"/>
      <c r="F67" s="186"/>
      <c r="G67" s="47"/>
      <c r="H67" s="47"/>
      <c r="I67" s="47"/>
      <c r="J67" s="186"/>
      <c r="K67" s="112"/>
      <c r="L67" s="113"/>
      <c r="M67" s="112"/>
      <c r="N67" s="186"/>
      <c r="O67" s="112"/>
      <c r="P67" s="113"/>
      <c r="Q67" s="112"/>
      <c r="R67" s="186"/>
      <c r="S67" s="47"/>
      <c r="T67" s="47"/>
      <c r="U67" s="47"/>
    </row>
    <row r="68" spans="1:21">
      <c r="A68" s="186"/>
      <c r="B68" s="186"/>
      <c r="C68" s="186"/>
      <c r="D68" s="186"/>
      <c r="E68" s="186"/>
      <c r="F68" s="186"/>
      <c r="G68" s="47"/>
      <c r="H68" s="47"/>
      <c r="I68" s="47"/>
      <c r="J68" s="186"/>
      <c r="K68" s="112"/>
      <c r="L68" s="113"/>
      <c r="M68" s="112"/>
      <c r="N68" s="186"/>
      <c r="O68" s="112"/>
      <c r="P68" s="113"/>
      <c r="Q68" s="112"/>
      <c r="R68" s="186"/>
      <c r="S68" s="47"/>
      <c r="T68" s="47"/>
      <c r="U68" s="47"/>
    </row>
    <row r="69" spans="1:21">
      <c r="A69" s="186"/>
      <c r="B69" s="186"/>
      <c r="C69" s="186"/>
      <c r="D69" s="186"/>
      <c r="E69" s="186"/>
      <c r="F69" s="186"/>
      <c r="G69" s="47"/>
      <c r="H69" s="47"/>
      <c r="I69" s="47"/>
      <c r="J69" s="186"/>
      <c r="K69" s="112"/>
      <c r="L69" s="113"/>
      <c r="M69" s="112"/>
      <c r="N69" s="186"/>
      <c r="O69" s="112"/>
      <c r="P69" s="113"/>
      <c r="Q69" s="112"/>
      <c r="R69" s="186"/>
      <c r="S69" s="47"/>
      <c r="T69" s="47"/>
      <c r="U69" s="47"/>
    </row>
    <row r="70" spans="1:21">
      <c r="A70" s="186"/>
      <c r="B70" s="186"/>
      <c r="C70" s="186"/>
      <c r="D70" s="186"/>
      <c r="E70" s="186"/>
      <c r="F70" s="186"/>
      <c r="G70" s="47"/>
      <c r="H70" s="47"/>
      <c r="I70" s="47"/>
      <c r="J70" s="186"/>
      <c r="K70" s="112"/>
      <c r="L70" s="113"/>
      <c r="M70" s="112"/>
      <c r="N70" s="186"/>
      <c r="O70" s="112"/>
      <c r="P70" s="113"/>
      <c r="Q70" s="112"/>
      <c r="R70" s="186"/>
      <c r="S70" s="47"/>
      <c r="T70" s="47"/>
      <c r="U70" s="47"/>
    </row>
    <row r="71" spans="1:21">
      <c r="A71" s="186"/>
      <c r="B71" s="186"/>
      <c r="C71" s="186"/>
      <c r="D71" s="186"/>
      <c r="E71" s="186"/>
      <c r="F71" s="186"/>
      <c r="G71" s="47"/>
      <c r="H71" s="47"/>
      <c r="I71" s="47"/>
      <c r="J71" s="186"/>
      <c r="K71" s="112"/>
      <c r="L71" s="113"/>
      <c r="M71" s="112"/>
      <c r="N71" s="186"/>
      <c r="O71" s="112"/>
      <c r="P71" s="113"/>
      <c r="Q71" s="112"/>
      <c r="R71" s="186"/>
      <c r="S71" s="47"/>
      <c r="T71" s="47"/>
      <c r="U71" s="47"/>
    </row>
  </sheetData>
  <sheetProtection password="CC86" sheet="1" objects="1" scenarios="1" formatCells="0" formatColumns="0" formatRows="0" sort="0" autoFilter="0"/>
  <mergeCells count="1">
    <mergeCell ref="A63:U63"/>
  </mergeCells>
  <pageMargins left="0.48" right="0.36" top="0.81" bottom="0.41" header="0.3" footer="0.3"/>
  <pageSetup scale="64" orientation="landscape" r:id="rId1"/>
  <headerFooter>
    <oddHeader>&amp;L&amp;"Arial,Bold"&amp;8Investor Relations
Philip Johnson (317)655-6874
Ronika Pletcher (317)651-4808
Nicholas Lemen (317)276-6988&amp;C&amp;"Arial,Bold"&amp;12Eli Lilly and Company
Product Revenue Report
2010&amp;R&amp;"Arial,Bold"&amp;12LLY</oddHeader>
    <oddFooter>&amp;L&amp;8Numbers may not add due to rounding
Page &amp;P of &amp;N pages of financial data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76"/>
  <sheetViews>
    <sheetView showGridLines="0" topLeftCell="A7" zoomScale="85" zoomScaleNormal="85" workbookViewId="0">
      <selection activeCell="C33" sqref="C33"/>
    </sheetView>
  </sheetViews>
  <sheetFormatPr defaultRowHeight="12.75"/>
  <cols>
    <col min="1" max="1" width="9.140625" style="1"/>
    <col min="2" max="2" width="35.5703125" style="1" customWidth="1"/>
    <col min="3" max="5" width="8.7109375" style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1" width="8.85546875" style="1" customWidth="1"/>
    <col min="22" max="16384" width="9.140625" style="1"/>
  </cols>
  <sheetData>
    <row r="2" spans="1:21">
      <c r="A2" s="24" t="s">
        <v>118</v>
      </c>
      <c r="B2" s="220"/>
      <c r="C2" s="186"/>
      <c r="D2" s="186"/>
      <c r="E2" s="186"/>
      <c r="F2" s="186"/>
      <c r="G2" s="47"/>
      <c r="H2" s="47"/>
      <c r="I2" s="47"/>
      <c r="J2" s="24"/>
      <c r="K2" s="112"/>
      <c r="L2" s="113"/>
      <c r="M2" s="112"/>
      <c r="N2" s="186"/>
      <c r="O2" s="112"/>
      <c r="P2" s="113"/>
      <c r="Q2" s="112"/>
      <c r="R2" s="186"/>
      <c r="S2" s="47"/>
      <c r="T2" s="47"/>
      <c r="U2" s="47"/>
    </row>
    <row r="3" spans="1:21">
      <c r="A3" s="114" t="s">
        <v>19</v>
      </c>
      <c r="B3" s="25"/>
      <c r="C3" s="25" t="s">
        <v>18</v>
      </c>
      <c r="D3" s="25" t="s">
        <v>18</v>
      </c>
      <c r="E3" s="25" t="s">
        <v>18</v>
      </c>
      <c r="F3" s="25"/>
      <c r="G3" s="221" t="s">
        <v>1</v>
      </c>
      <c r="H3" s="221" t="s">
        <v>1</v>
      </c>
      <c r="I3" s="221" t="s">
        <v>1</v>
      </c>
      <c r="J3" s="25"/>
      <c r="K3" s="115" t="s">
        <v>16</v>
      </c>
      <c r="L3" s="116" t="s">
        <v>16</v>
      </c>
      <c r="M3" s="115" t="s">
        <v>16</v>
      </c>
      <c r="N3" s="25"/>
      <c r="O3" s="115" t="s">
        <v>2</v>
      </c>
      <c r="P3" s="116" t="s">
        <v>2</v>
      </c>
      <c r="Q3" s="115" t="s">
        <v>2</v>
      </c>
      <c r="R3" s="25"/>
      <c r="S3" s="221">
        <v>2009</v>
      </c>
      <c r="T3" s="221">
        <v>2009</v>
      </c>
      <c r="U3" s="221">
        <v>2009</v>
      </c>
    </row>
    <row r="4" spans="1:21">
      <c r="A4" s="117"/>
      <c r="B4" s="117"/>
      <c r="C4" s="117" t="s">
        <v>20</v>
      </c>
      <c r="D4" s="117" t="s">
        <v>21</v>
      </c>
      <c r="E4" s="117" t="s">
        <v>22</v>
      </c>
      <c r="F4" s="117"/>
      <c r="G4" s="118" t="s">
        <v>20</v>
      </c>
      <c r="H4" s="118" t="s">
        <v>21</v>
      </c>
      <c r="I4" s="118" t="s">
        <v>22</v>
      </c>
      <c r="J4" s="117"/>
      <c r="K4" s="119" t="s">
        <v>20</v>
      </c>
      <c r="L4" s="120" t="s">
        <v>21</v>
      </c>
      <c r="M4" s="119" t="s">
        <v>22</v>
      </c>
      <c r="N4" s="117"/>
      <c r="O4" s="119" t="s">
        <v>20</v>
      </c>
      <c r="P4" s="120" t="s">
        <v>21</v>
      </c>
      <c r="Q4" s="119" t="s">
        <v>22</v>
      </c>
      <c r="R4" s="117"/>
      <c r="S4" s="118" t="s">
        <v>20</v>
      </c>
      <c r="T4" s="118" t="s">
        <v>21</v>
      </c>
      <c r="U4" s="118" t="s">
        <v>22</v>
      </c>
    </row>
    <row r="5" spans="1:21">
      <c r="A5" s="117"/>
      <c r="B5" s="117"/>
      <c r="C5" s="117"/>
      <c r="D5" s="117"/>
      <c r="E5" s="117"/>
      <c r="F5" s="117"/>
      <c r="G5" s="118"/>
      <c r="H5" s="118"/>
      <c r="I5" s="118"/>
      <c r="J5" s="117"/>
      <c r="K5" s="119"/>
      <c r="L5" s="120"/>
      <c r="M5" s="119"/>
      <c r="N5" s="117"/>
      <c r="O5" s="119"/>
      <c r="P5" s="120"/>
      <c r="Q5" s="119"/>
      <c r="R5" s="117"/>
      <c r="S5" s="118"/>
      <c r="T5" s="118"/>
      <c r="U5" s="118"/>
    </row>
    <row r="6" spans="1:21">
      <c r="A6" s="186"/>
      <c r="B6" s="220" t="s">
        <v>64</v>
      </c>
      <c r="C6" s="46">
        <v>28.4</v>
      </c>
      <c r="D6" s="46">
        <v>24.6</v>
      </c>
      <c r="E6" s="46">
        <v>53</v>
      </c>
      <c r="F6" s="222"/>
      <c r="G6" s="46">
        <v>31.8</v>
      </c>
      <c r="H6" s="46">
        <v>26.29</v>
      </c>
      <c r="I6" s="46">
        <v>58.06</v>
      </c>
      <c r="J6" s="46"/>
      <c r="K6" s="46">
        <v>30</v>
      </c>
      <c r="L6" s="46">
        <v>28.22</v>
      </c>
      <c r="M6" s="46">
        <v>58.26</v>
      </c>
      <c r="N6" s="46"/>
      <c r="O6" s="46">
        <v>31.9</v>
      </c>
      <c r="P6" s="46">
        <v>28.23</v>
      </c>
      <c r="Q6" s="46">
        <v>60.13</v>
      </c>
      <c r="R6" s="46"/>
      <c r="S6" s="46">
        <v>122.1</v>
      </c>
      <c r="T6" s="46">
        <v>107.35</v>
      </c>
      <c r="U6" s="46">
        <v>229.44</v>
      </c>
    </row>
    <row r="7" spans="1:21">
      <c r="A7" s="186"/>
      <c r="B7" s="220" t="s">
        <v>70</v>
      </c>
      <c r="C7" s="46">
        <v>535.4</v>
      </c>
      <c r="D7" s="46">
        <v>587.6</v>
      </c>
      <c r="E7" s="46">
        <v>1123</v>
      </c>
      <c r="F7" s="222"/>
      <c r="G7" s="46">
        <v>582.19999999999993</v>
      </c>
      <c r="H7" s="46">
        <v>621</v>
      </c>
      <c r="I7" s="46">
        <v>1203.2000000000003</v>
      </c>
      <c r="J7" s="46"/>
      <c r="K7" s="46">
        <v>569.59999999999991</v>
      </c>
      <c r="L7" s="46">
        <v>653.36</v>
      </c>
      <c r="M7" s="46">
        <v>1222.9499999999998</v>
      </c>
      <c r="N7" s="46"/>
      <c r="O7" s="46">
        <v>644.6</v>
      </c>
      <c r="P7" s="46">
        <v>721.93</v>
      </c>
      <c r="Q7" s="46">
        <v>1366.5</v>
      </c>
      <c r="R7" s="46"/>
      <c r="S7" s="46">
        <v>2331.6999999999998</v>
      </c>
      <c r="T7" s="46">
        <v>2583.9</v>
      </c>
      <c r="U7" s="46">
        <v>4915.6600000000008</v>
      </c>
    </row>
    <row r="8" spans="1:21">
      <c r="A8" s="186"/>
      <c r="B8" s="220" t="s">
        <v>69</v>
      </c>
      <c r="C8" s="46">
        <v>17.600000000000001</v>
      </c>
      <c r="D8" s="46">
        <v>0.6</v>
      </c>
      <c r="E8" s="46">
        <v>18.2</v>
      </c>
      <c r="F8" s="222"/>
      <c r="G8" s="46">
        <v>20.5</v>
      </c>
      <c r="H8" s="46">
        <v>0.68</v>
      </c>
      <c r="I8" s="46">
        <v>21.23</v>
      </c>
      <c r="J8" s="39"/>
      <c r="K8" s="46">
        <v>20.399999999999999</v>
      </c>
      <c r="L8" s="46">
        <v>0.97</v>
      </c>
      <c r="M8" s="46">
        <v>21.39</v>
      </c>
      <c r="N8" s="39"/>
      <c r="O8" s="46">
        <v>23.4</v>
      </c>
      <c r="P8" s="46">
        <v>0.94</v>
      </c>
      <c r="Q8" s="46">
        <v>24.34</v>
      </c>
      <c r="R8" s="39"/>
      <c r="S8" s="46">
        <v>82</v>
      </c>
      <c r="T8" s="46">
        <v>3.18</v>
      </c>
      <c r="U8" s="46">
        <v>85.17</v>
      </c>
    </row>
    <row r="9" spans="1:21">
      <c r="A9" s="186"/>
      <c r="B9" s="220" t="s">
        <v>62</v>
      </c>
      <c r="C9" s="46">
        <v>115.6</v>
      </c>
      <c r="D9" s="46">
        <v>43.3</v>
      </c>
      <c r="E9" s="46">
        <v>158.9</v>
      </c>
      <c r="F9" s="222"/>
      <c r="G9" s="46">
        <v>105.7</v>
      </c>
      <c r="H9" s="46">
        <v>37.1</v>
      </c>
      <c r="I9" s="46">
        <v>142.80000000000001</v>
      </c>
      <c r="J9" s="39"/>
      <c r="K9" s="46">
        <v>106.9</v>
      </c>
      <c r="L9" s="46">
        <v>38.659999999999997</v>
      </c>
      <c r="M9" s="46">
        <v>145.54</v>
      </c>
      <c r="N9" s="39"/>
      <c r="O9" s="46">
        <v>117.5</v>
      </c>
      <c r="P9" s="46">
        <v>44.67</v>
      </c>
      <c r="Q9" s="46">
        <v>162.15</v>
      </c>
      <c r="R9" s="39"/>
      <c r="S9" s="46">
        <v>445.6</v>
      </c>
      <c r="T9" s="46">
        <v>163.69999999999999</v>
      </c>
      <c r="U9" s="46">
        <v>609.35</v>
      </c>
    </row>
    <row r="10" spans="1:21">
      <c r="A10" s="186"/>
      <c r="B10" s="220" t="s">
        <v>39</v>
      </c>
      <c r="C10" s="46">
        <v>0</v>
      </c>
      <c r="D10" s="46">
        <v>9</v>
      </c>
      <c r="E10" s="46">
        <v>9</v>
      </c>
      <c r="F10" s="222"/>
      <c r="G10" s="46">
        <v>0</v>
      </c>
      <c r="H10" s="46">
        <v>10.52</v>
      </c>
      <c r="I10" s="46">
        <v>10.52</v>
      </c>
      <c r="J10" s="39"/>
      <c r="K10" s="46">
        <v>0</v>
      </c>
      <c r="L10" s="46">
        <v>9.35</v>
      </c>
      <c r="M10" s="46">
        <v>9.35</v>
      </c>
      <c r="N10" s="39"/>
      <c r="O10" s="46">
        <v>0.7</v>
      </c>
      <c r="P10" s="46">
        <v>10.7</v>
      </c>
      <c r="Q10" s="46">
        <v>11.41</v>
      </c>
      <c r="R10" s="39"/>
      <c r="S10" s="46">
        <v>0.7</v>
      </c>
      <c r="T10" s="46">
        <v>39.57</v>
      </c>
      <c r="U10" s="46">
        <v>40.29</v>
      </c>
    </row>
    <row r="11" spans="1:21">
      <c r="A11" s="186"/>
      <c r="B11" s="220" t="s">
        <v>73</v>
      </c>
      <c r="C11" s="46">
        <v>597.1</v>
      </c>
      <c r="D11" s="46">
        <v>112.2</v>
      </c>
      <c r="E11" s="46">
        <v>709.3</v>
      </c>
      <c r="F11" s="222"/>
      <c r="G11" s="46">
        <v>621.29999999999995</v>
      </c>
      <c r="H11" s="46">
        <v>123.15</v>
      </c>
      <c r="I11" s="46">
        <v>744.42</v>
      </c>
      <c r="J11" s="39"/>
      <c r="K11" s="46">
        <v>652.70000000000005</v>
      </c>
      <c r="L11" s="46">
        <v>137.51</v>
      </c>
      <c r="M11" s="46">
        <v>790.17</v>
      </c>
      <c r="N11" s="39"/>
      <c r="O11" s="46">
        <v>680.7</v>
      </c>
      <c r="P11" s="46">
        <v>150.1</v>
      </c>
      <c r="Q11" s="46">
        <v>830.84</v>
      </c>
      <c r="R11" s="39"/>
      <c r="S11" s="46">
        <v>2551.8000000000002</v>
      </c>
      <c r="T11" s="46">
        <v>522.95000000000005</v>
      </c>
      <c r="U11" s="46">
        <v>3074.74</v>
      </c>
    </row>
    <row r="12" spans="1:21">
      <c r="A12" s="186"/>
      <c r="B12" s="220" t="s">
        <v>74</v>
      </c>
      <c r="C12" s="46">
        <v>0</v>
      </c>
      <c r="D12" s="46">
        <v>6.2</v>
      </c>
      <c r="E12" s="46">
        <v>6.2</v>
      </c>
      <c r="F12" s="222"/>
      <c r="G12" s="46">
        <v>0</v>
      </c>
      <c r="H12" s="46">
        <v>5.49</v>
      </c>
      <c r="I12" s="46">
        <v>5.49</v>
      </c>
      <c r="J12" s="39"/>
      <c r="K12" s="46">
        <v>0</v>
      </c>
      <c r="L12" s="46">
        <v>4.37</v>
      </c>
      <c r="M12" s="46">
        <v>4.37</v>
      </c>
      <c r="N12" s="39"/>
      <c r="O12" s="46">
        <v>0</v>
      </c>
      <c r="P12" s="46">
        <v>5.45</v>
      </c>
      <c r="Q12" s="46">
        <v>5.45</v>
      </c>
      <c r="R12" s="39"/>
      <c r="S12" s="46">
        <v>0</v>
      </c>
      <c r="T12" s="46">
        <v>21.56</v>
      </c>
      <c r="U12" s="46">
        <v>21.56</v>
      </c>
    </row>
    <row r="13" spans="1:21">
      <c r="A13" s="186"/>
      <c r="B13" s="220" t="s">
        <v>40</v>
      </c>
      <c r="C13" s="39">
        <v>0</v>
      </c>
      <c r="D13" s="39">
        <v>0</v>
      </c>
      <c r="E13" s="39">
        <v>0</v>
      </c>
      <c r="F13" s="222"/>
      <c r="G13" s="39">
        <v>0</v>
      </c>
      <c r="H13" s="39">
        <v>0</v>
      </c>
      <c r="I13" s="39">
        <v>0</v>
      </c>
      <c r="J13" s="39"/>
      <c r="K13" s="39">
        <v>0</v>
      </c>
      <c r="L13" s="39">
        <v>0.1</v>
      </c>
      <c r="M13" s="39">
        <v>7.0000000000000007E-2</v>
      </c>
      <c r="N13" s="39"/>
      <c r="O13" s="39">
        <v>0</v>
      </c>
      <c r="P13" s="39">
        <v>0.16</v>
      </c>
      <c r="Q13" s="39">
        <v>0.16</v>
      </c>
      <c r="R13" s="39"/>
      <c r="S13" s="39">
        <v>0</v>
      </c>
      <c r="T13" s="39">
        <v>0.24</v>
      </c>
      <c r="U13" s="39">
        <v>0.24</v>
      </c>
    </row>
    <row r="14" spans="1:21">
      <c r="A14" s="186" t="s">
        <v>41</v>
      </c>
      <c r="B14" s="223"/>
      <c r="C14" s="224">
        <v>1294.0999999999999</v>
      </c>
      <c r="D14" s="224">
        <v>783.5</v>
      </c>
      <c r="E14" s="224">
        <v>2077.6</v>
      </c>
      <c r="F14" s="222"/>
      <c r="G14" s="224">
        <v>1361.5</v>
      </c>
      <c r="H14" s="224">
        <v>824.2</v>
      </c>
      <c r="I14" s="224">
        <v>2185.6999999999998</v>
      </c>
      <c r="J14" s="224"/>
      <c r="K14" s="224">
        <v>1379.6</v>
      </c>
      <c r="L14" s="224">
        <v>872.5</v>
      </c>
      <c r="M14" s="224">
        <v>2252.1</v>
      </c>
      <c r="N14" s="224"/>
      <c r="O14" s="224">
        <v>1498.8</v>
      </c>
      <c r="P14" s="224">
        <v>962.18</v>
      </c>
      <c r="Q14" s="224">
        <v>2460.98</v>
      </c>
      <c r="R14" s="224"/>
      <c r="S14" s="224">
        <v>5534</v>
      </c>
      <c r="T14" s="224">
        <v>3442.44</v>
      </c>
      <c r="U14" s="224">
        <v>8976.44</v>
      </c>
    </row>
    <row r="15" spans="1:21">
      <c r="A15" s="117"/>
      <c r="B15" s="117"/>
      <c r="C15" s="121"/>
      <c r="D15" s="121"/>
      <c r="E15" s="121"/>
      <c r="F15" s="122"/>
      <c r="G15" s="121"/>
      <c r="H15" s="121"/>
      <c r="I15" s="121"/>
      <c r="J15" s="121"/>
      <c r="K15" s="121"/>
      <c r="L15" s="121"/>
      <c r="M15" s="121"/>
      <c r="N15" s="121"/>
      <c r="O15" s="225"/>
      <c r="P15" s="225"/>
      <c r="Q15" s="225"/>
      <c r="R15" s="121"/>
      <c r="S15" s="121"/>
      <c r="T15" s="121"/>
      <c r="U15" s="121"/>
    </row>
    <row r="16" spans="1:21">
      <c r="A16" s="186"/>
      <c r="B16" s="220" t="s">
        <v>35</v>
      </c>
      <c r="C16" s="46">
        <v>99</v>
      </c>
      <c r="D16" s="46">
        <v>141.5</v>
      </c>
      <c r="E16" s="46">
        <v>240.6</v>
      </c>
      <c r="F16" s="222"/>
      <c r="G16" s="46">
        <v>95.1</v>
      </c>
      <c r="H16" s="46">
        <v>152.97999999999999</v>
      </c>
      <c r="I16" s="46">
        <v>248.1</v>
      </c>
      <c r="J16" s="46"/>
      <c r="K16" s="46">
        <v>105.8</v>
      </c>
      <c r="L16" s="46">
        <v>154.63</v>
      </c>
      <c r="M16" s="46">
        <v>260.39</v>
      </c>
      <c r="N16" s="46"/>
      <c r="O16" s="46">
        <v>102.5</v>
      </c>
      <c r="P16" s="46">
        <v>170.47</v>
      </c>
      <c r="Q16" s="46">
        <v>272.95999999999998</v>
      </c>
      <c r="R16" s="46"/>
      <c r="S16" s="46">
        <v>402.4</v>
      </c>
      <c r="T16" s="46">
        <v>619.63</v>
      </c>
      <c r="U16" s="46">
        <v>1022.03</v>
      </c>
    </row>
    <row r="17" spans="1:21">
      <c r="A17" s="47"/>
      <c r="B17" s="226" t="s">
        <v>36</v>
      </c>
      <c r="C17" s="46">
        <v>286.2</v>
      </c>
      <c r="D17" s="46">
        <v>164.4</v>
      </c>
      <c r="E17" s="46">
        <v>450.6</v>
      </c>
      <c r="F17" s="46"/>
      <c r="G17" s="46">
        <v>292</v>
      </c>
      <c r="H17" s="46">
        <v>185.49</v>
      </c>
      <c r="I17" s="46">
        <v>477.45</v>
      </c>
      <c r="J17" s="46"/>
      <c r="K17" s="46">
        <v>310.60000000000002</v>
      </c>
      <c r="L17" s="46">
        <v>189.6</v>
      </c>
      <c r="M17" s="46">
        <v>500.19</v>
      </c>
      <c r="N17" s="46"/>
      <c r="O17" s="46">
        <v>319.60000000000002</v>
      </c>
      <c r="P17" s="46">
        <v>211.17</v>
      </c>
      <c r="Q17" s="46">
        <v>530.77</v>
      </c>
      <c r="R17" s="46"/>
      <c r="S17" s="46">
        <v>1208.4000000000001</v>
      </c>
      <c r="T17" s="46">
        <v>750.63</v>
      </c>
      <c r="U17" s="46">
        <v>1958.99</v>
      </c>
    </row>
    <row r="18" spans="1:21">
      <c r="A18" s="47"/>
      <c r="B18" s="226" t="s">
        <v>68</v>
      </c>
      <c r="C18" s="46">
        <v>0</v>
      </c>
      <c r="D18" s="46">
        <v>40</v>
      </c>
      <c r="E18" s="46">
        <v>40</v>
      </c>
      <c r="F18" s="46"/>
      <c r="G18" s="46">
        <v>-0.01</v>
      </c>
      <c r="H18" s="46">
        <v>43.15</v>
      </c>
      <c r="I18" s="46">
        <v>43.13</v>
      </c>
      <c r="J18" s="46"/>
      <c r="K18" s="46">
        <v>0</v>
      </c>
      <c r="L18" s="46">
        <v>41.5</v>
      </c>
      <c r="M18" s="46">
        <v>41.5</v>
      </c>
      <c r="N18" s="46"/>
      <c r="O18" s="46">
        <v>0</v>
      </c>
      <c r="P18" s="46">
        <v>46.23</v>
      </c>
      <c r="Q18" s="46">
        <v>46.23</v>
      </c>
      <c r="R18" s="46"/>
      <c r="S18" s="46">
        <v>0</v>
      </c>
      <c r="T18" s="46">
        <v>170.87</v>
      </c>
      <c r="U18" s="46">
        <v>170.87</v>
      </c>
    </row>
    <row r="19" spans="1:21">
      <c r="A19" s="47"/>
      <c r="B19" s="226" t="s">
        <v>92</v>
      </c>
      <c r="C19" s="46">
        <v>3.6</v>
      </c>
      <c r="D19" s="46">
        <v>23.7</v>
      </c>
      <c r="E19" s="46">
        <v>27.3</v>
      </c>
      <c r="F19" s="46"/>
      <c r="G19" s="46">
        <v>4.0999999999999996</v>
      </c>
      <c r="H19" s="46">
        <v>30.63</v>
      </c>
      <c r="I19" s="46">
        <v>34.659999999999997</v>
      </c>
      <c r="J19" s="46"/>
      <c r="K19" s="46">
        <v>3.4</v>
      </c>
      <c r="L19" s="46">
        <v>34.61</v>
      </c>
      <c r="M19" s="46">
        <v>38.019999999999996</v>
      </c>
      <c r="N19" s="46"/>
      <c r="O19" s="46">
        <v>7.7</v>
      </c>
      <c r="P19" s="46">
        <v>39.93</v>
      </c>
      <c r="Q19" s="46">
        <v>47.62</v>
      </c>
      <c r="R19" s="46"/>
      <c r="S19" s="46">
        <v>18.8</v>
      </c>
      <c r="T19" s="46">
        <v>128.91</v>
      </c>
      <c r="U19" s="46">
        <v>147.66</v>
      </c>
    </row>
    <row r="20" spans="1:21">
      <c r="A20" s="47"/>
      <c r="B20" s="226" t="s">
        <v>37</v>
      </c>
      <c r="C20" s="46">
        <v>15.8</v>
      </c>
      <c r="D20" s="46">
        <v>3.6</v>
      </c>
      <c r="E20" s="46">
        <v>19.3</v>
      </c>
      <c r="F20" s="46"/>
      <c r="G20" s="46">
        <v>17.100000000000001</v>
      </c>
      <c r="H20" s="46">
        <v>4.58</v>
      </c>
      <c r="I20" s="46">
        <v>21.67</v>
      </c>
      <c r="J20" s="46"/>
      <c r="K20" s="46">
        <v>20.100000000000001</v>
      </c>
      <c r="L20" s="46">
        <v>4</v>
      </c>
      <c r="M20" s="46">
        <v>24.14</v>
      </c>
      <c r="N20" s="46"/>
      <c r="O20" s="46">
        <v>12.7</v>
      </c>
      <c r="P20" s="46">
        <v>4.04</v>
      </c>
      <c r="Q20" s="46">
        <v>16.71</v>
      </c>
      <c r="R20" s="46"/>
      <c r="S20" s="46">
        <v>65.7</v>
      </c>
      <c r="T20" s="46">
        <v>16.170000000000002</v>
      </c>
      <c r="U20" s="46">
        <v>81.819999999999993</v>
      </c>
    </row>
    <row r="21" spans="1:21">
      <c r="A21" s="47"/>
      <c r="B21" s="226" t="s">
        <v>38</v>
      </c>
      <c r="C21" s="46">
        <v>163.80000000000001</v>
      </c>
      <c r="D21" s="46">
        <v>93.1</v>
      </c>
      <c r="E21" s="46">
        <v>256.89999999999998</v>
      </c>
      <c r="F21" s="46"/>
      <c r="G21" s="46">
        <v>168.1</v>
      </c>
      <c r="H21" s="46">
        <v>83.23</v>
      </c>
      <c r="I21" s="46">
        <v>251.32</v>
      </c>
      <c r="J21" s="46"/>
      <c r="K21" s="46">
        <v>174.4</v>
      </c>
      <c r="L21" s="46">
        <v>85.06</v>
      </c>
      <c r="M21" s="46">
        <v>259.48</v>
      </c>
      <c r="N21" s="46"/>
      <c r="O21" s="46">
        <v>175.9</v>
      </c>
      <c r="P21" s="46">
        <v>86.78</v>
      </c>
      <c r="Q21" s="46">
        <v>262.67</v>
      </c>
      <c r="R21" s="46"/>
      <c r="S21" s="46">
        <v>682.2</v>
      </c>
      <c r="T21" s="46">
        <v>348.13</v>
      </c>
      <c r="U21" s="46">
        <v>1030.3599999999999</v>
      </c>
    </row>
    <row r="22" spans="1:21">
      <c r="A22" s="47"/>
      <c r="B22" s="226" t="s">
        <v>61</v>
      </c>
      <c r="C22" s="46">
        <v>121.8</v>
      </c>
      <c r="D22" s="46">
        <v>65.7</v>
      </c>
      <c r="E22" s="46">
        <v>187.5</v>
      </c>
      <c r="F22" s="46"/>
      <c r="G22" s="46">
        <v>132</v>
      </c>
      <c r="H22" s="46">
        <v>71.2</v>
      </c>
      <c r="I22" s="46">
        <v>203.25</v>
      </c>
      <c r="J22" s="46"/>
      <c r="K22" s="46">
        <v>135.1</v>
      </c>
      <c r="L22" s="46">
        <v>78.03</v>
      </c>
      <c r="M22" s="46">
        <v>213.13</v>
      </c>
      <c r="N22" s="46"/>
      <c r="O22" s="46">
        <v>129.4</v>
      </c>
      <c r="P22" s="46">
        <v>83.46</v>
      </c>
      <c r="Q22" s="46">
        <v>212.84</v>
      </c>
      <c r="R22" s="46"/>
      <c r="S22" s="46">
        <v>518.29999999999995</v>
      </c>
      <c r="T22" s="46">
        <v>298.39999999999998</v>
      </c>
      <c r="U22" s="46">
        <v>816.71</v>
      </c>
    </row>
    <row r="23" spans="1:21">
      <c r="A23" s="47"/>
      <c r="B23" s="226" t="s">
        <v>34</v>
      </c>
      <c r="C23" s="39">
        <v>45.9</v>
      </c>
      <c r="D23" s="39">
        <v>58.1</v>
      </c>
      <c r="E23" s="39">
        <v>104</v>
      </c>
      <c r="F23" s="46"/>
      <c r="G23" s="39">
        <v>49.1</v>
      </c>
      <c r="H23" s="39">
        <v>60.39</v>
      </c>
      <c r="I23" s="39">
        <v>109.53</v>
      </c>
      <c r="J23" s="39"/>
      <c r="K23" s="39">
        <v>50.8</v>
      </c>
      <c r="L23" s="39">
        <v>61.1</v>
      </c>
      <c r="M23" s="39">
        <v>111.89</v>
      </c>
      <c r="N23" s="39"/>
      <c r="O23" s="39">
        <v>57</v>
      </c>
      <c r="P23" s="39">
        <v>66.349999999999994</v>
      </c>
      <c r="Q23" s="39">
        <v>123.36</v>
      </c>
      <c r="R23" s="39"/>
      <c r="S23" s="39">
        <v>202.9</v>
      </c>
      <c r="T23" s="39">
        <v>245.97</v>
      </c>
      <c r="U23" s="39">
        <v>448.82</v>
      </c>
    </row>
    <row r="24" spans="1:21">
      <c r="A24" s="47" t="s">
        <v>71</v>
      </c>
      <c r="B24" s="227"/>
      <c r="C24" s="224">
        <v>736.1</v>
      </c>
      <c r="D24" s="224">
        <v>590.1</v>
      </c>
      <c r="E24" s="224">
        <v>1326.2</v>
      </c>
      <c r="F24" s="46"/>
      <c r="G24" s="224">
        <v>757.6</v>
      </c>
      <c r="H24" s="224">
        <v>631.70000000000005</v>
      </c>
      <c r="I24" s="224">
        <v>1389.2</v>
      </c>
      <c r="J24" s="224"/>
      <c r="K24" s="224">
        <v>800.2</v>
      </c>
      <c r="L24" s="224">
        <v>648.5</v>
      </c>
      <c r="M24" s="224">
        <v>1448.7</v>
      </c>
      <c r="N24" s="224"/>
      <c r="O24" s="224">
        <v>804.7</v>
      </c>
      <c r="P24" s="224">
        <v>708.43</v>
      </c>
      <c r="Q24" s="224">
        <v>1513.18</v>
      </c>
      <c r="R24" s="224"/>
      <c r="S24" s="224">
        <v>3098.7</v>
      </c>
      <c r="T24" s="224">
        <v>2578.6999999999998</v>
      </c>
      <c r="U24" s="224">
        <v>5677.36</v>
      </c>
    </row>
    <row r="25" spans="1:21">
      <c r="A25" s="118"/>
      <c r="B25" s="118"/>
      <c r="C25" s="121"/>
      <c r="D25" s="121"/>
      <c r="E25" s="121"/>
      <c r="F25" s="46"/>
      <c r="G25" s="121"/>
      <c r="H25" s="121"/>
      <c r="I25" s="121"/>
      <c r="J25" s="121"/>
      <c r="K25" s="121"/>
      <c r="L25" s="121"/>
      <c r="M25" s="121"/>
      <c r="N25" s="121"/>
      <c r="O25" s="225"/>
      <c r="P25" s="225"/>
      <c r="Q25" s="225"/>
      <c r="R25" s="121"/>
      <c r="S25" s="121"/>
      <c r="T25" s="121"/>
      <c r="U25" s="121"/>
    </row>
    <row r="26" spans="1:21">
      <c r="A26" s="47"/>
      <c r="B26" s="226" t="s">
        <v>31</v>
      </c>
      <c r="C26" s="46">
        <v>169.4</v>
      </c>
      <c r="D26" s="46">
        <v>198.3</v>
      </c>
      <c r="E26" s="46">
        <v>367.8</v>
      </c>
      <c r="F26" s="46"/>
      <c r="G26" s="46">
        <v>195.6</v>
      </c>
      <c r="H26" s="46">
        <v>157.63</v>
      </c>
      <c r="I26" s="46">
        <v>353.21</v>
      </c>
      <c r="J26" s="46"/>
      <c r="K26" s="46">
        <v>191</v>
      </c>
      <c r="L26" s="46">
        <v>140.75</v>
      </c>
      <c r="M26" s="46">
        <v>331.78</v>
      </c>
      <c r="N26" s="46"/>
      <c r="O26" s="46">
        <v>191.3</v>
      </c>
      <c r="P26" s="46">
        <v>119.1</v>
      </c>
      <c r="Q26" s="46">
        <v>310.45</v>
      </c>
      <c r="R26" s="46"/>
      <c r="S26" s="46">
        <v>747.4</v>
      </c>
      <c r="T26" s="46">
        <v>615.79999999999995</v>
      </c>
      <c r="U26" s="46">
        <v>1363.21</v>
      </c>
    </row>
    <row r="27" spans="1:21">
      <c r="A27" s="47"/>
      <c r="B27" s="226" t="s">
        <v>67</v>
      </c>
      <c r="C27" s="46">
        <v>172.8</v>
      </c>
      <c r="D27" s="46">
        <v>162.4</v>
      </c>
      <c r="E27" s="46">
        <v>335.3</v>
      </c>
      <c r="F27" s="46"/>
      <c r="G27" s="46">
        <v>198.5</v>
      </c>
      <c r="H27" s="46">
        <v>186.8</v>
      </c>
      <c r="I27" s="46">
        <v>385.33</v>
      </c>
      <c r="J27" s="46"/>
      <c r="K27" s="46">
        <v>215.5</v>
      </c>
      <c r="L27" s="46">
        <v>246.39</v>
      </c>
      <c r="M27" s="46">
        <v>461.89</v>
      </c>
      <c r="N27" s="46"/>
      <c r="O27" s="46">
        <v>228.8</v>
      </c>
      <c r="P27" s="46">
        <v>294.79000000000002</v>
      </c>
      <c r="Q27" s="46">
        <v>523.54999999999995</v>
      </c>
      <c r="R27" s="46"/>
      <c r="S27" s="46">
        <v>815.6</v>
      </c>
      <c r="T27" s="46">
        <v>890.41</v>
      </c>
      <c r="U27" s="46">
        <v>1706.04</v>
      </c>
    </row>
    <row r="28" spans="1:21">
      <c r="A28" s="47"/>
      <c r="B28" s="226" t="s">
        <v>117</v>
      </c>
      <c r="C28" s="46">
        <v>21.8</v>
      </c>
      <c r="D28" s="46">
        <v>4.3</v>
      </c>
      <c r="E28" s="46">
        <v>26.1</v>
      </c>
      <c r="F28" s="46"/>
      <c r="G28" s="46">
        <v>16.7</v>
      </c>
      <c r="H28" s="46">
        <v>7.19</v>
      </c>
      <c r="I28" s="46">
        <v>23.9</v>
      </c>
      <c r="J28" s="46"/>
      <c r="K28" s="46">
        <v>17.899999999999999</v>
      </c>
      <c r="L28" s="46">
        <v>4.4000000000000004</v>
      </c>
      <c r="M28" s="46">
        <v>22.32</v>
      </c>
      <c r="N28" s="46"/>
      <c r="O28" s="46">
        <v>11.4</v>
      </c>
      <c r="P28" s="46">
        <v>8.76</v>
      </c>
      <c r="Q28" s="46">
        <v>20.14</v>
      </c>
      <c r="R28" s="46"/>
      <c r="S28" s="46">
        <v>67.8</v>
      </c>
      <c r="T28" s="46">
        <v>24.68</v>
      </c>
      <c r="U28" s="46">
        <v>92.49</v>
      </c>
    </row>
    <row r="29" spans="1:21">
      <c r="A29" s="47"/>
      <c r="B29" s="226" t="s">
        <v>32</v>
      </c>
      <c r="C29" s="39">
        <v>0</v>
      </c>
      <c r="D29" s="39">
        <v>0</v>
      </c>
      <c r="E29" s="39">
        <v>0</v>
      </c>
      <c r="F29" s="46"/>
      <c r="G29" s="39">
        <v>0</v>
      </c>
      <c r="H29" s="39">
        <v>0</v>
      </c>
      <c r="I29" s="39">
        <v>0</v>
      </c>
      <c r="J29" s="46"/>
      <c r="K29" s="39">
        <v>0</v>
      </c>
      <c r="L29" s="39">
        <v>0</v>
      </c>
      <c r="M29" s="39">
        <v>0</v>
      </c>
      <c r="N29" s="46"/>
      <c r="O29" s="39">
        <v>0</v>
      </c>
      <c r="P29" s="39">
        <v>0</v>
      </c>
      <c r="Q29" s="39">
        <v>0</v>
      </c>
      <c r="R29" s="46"/>
      <c r="S29" s="39">
        <v>0</v>
      </c>
      <c r="T29" s="39">
        <v>0</v>
      </c>
      <c r="U29" s="39">
        <v>0</v>
      </c>
    </row>
    <row r="30" spans="1:21">
      <c r="A30" s="47" t="s">
        <v>33</v>
      </c>
      <c r="B30" s="227"/>
      <c r="C30" s="224">
        <v>364.1</v>
      </c>
      <c r="D30" s="224">
        <v>365.1</v>
      </c>
      <c r="E30" s="224">
        <v>729.2</v>
      </c>
      <c r="F30" s="46"/>
      <c r="G30" s="224">
        <v>410.8</v>
      </c>
      <c r="H30" s="224">
        <v>351.6</v>
      </c>
      <c r="I30" s="224">
        <v>762.4</v>
      </c>
      <c r="J30" s="224"/>
      <c r="K30" s="224">
        <v>424.5</v>
      </c>
      <c r="L30" s="224">
        <v>391.5</v>
      </c>
      <c r="M30" s="224">
        <v>816</v>
      </c>
      <c r="N30" s="224"/>
      <c r="O30" s="224">
        <v>431.5</v>
      </c>
      <c r="P30" s="224">
        <v>422.65</v>
      </c>
      <c r="Q30" s="224">
        <v>854.15</v>
      </c>
      <c r="R30" s="224"/>
      <c r="S30" s="224">
        <v>1630.8</v>
      </c>
      <c r="T30" s="224">
        <v>1530.89</v>
      </c>
      <c r="U30" s="224">
        <v>3161.74</v>
      </c>
    </row>
    <row r="31" spans="1:21">
      <c r="A31" s="228"/>
      <c r="B31" s="227"/>
      <c r="C31" s="224"/>
      <c r="D31" s="224"/>
      <c r="E31" s="224"/>
      <c r="F31" s="46"/>
      <c r="G31" s="224"/>
      <c r="H31" s="224"/>
      <c r="I31" s="224"/>
      <c r="J31" s="224"/>
      <c r="K31" s="224"/>
      <c r="L31" s="224"/>
      <c r="M31" s="224"/>
      <c r="N31" s="224"/>
      <c r="O31" s="229"/>
      <c r="P31" s="229"/>
      <c r="Q31" s="229"/>
      <c r="R31" s="224"/>
      <c r="S31" s="224"/>
      <c r="T31" s="224"/>
      <c r="U31" s="224"/>
    </row>
    <row r="32" spans="1:21">
      <c r="A32" s="47"/>
      <c r="B32" s="226" t="s">
        <v>27</v>
      </c>
      <c r="C32" s="46">
        <v>20.399999999999999</v>
      </c>
      <c r="D32" s="46">
        <v>37.5</v>
      </c>
      <c r="E32" s="46">
        <v>57.9</v>
      </c>
      <c r="F32" s="46"/>
      <c r="G32" s="46">
        <v>19.3</v>
      </c>
      <c r="H32" s="46">
        <v>38.299999999999997</v>
      </c>
      <c r="I32" s="46">
        <v>57.63</v>
      </c>
      <c r="J32" s="46"/>
      <c r="K32" s="46">
        <v>16.7</v>
      </c>
      <c r="L32" s="46">
        <v>37.159999999999997</v>
      </c>
      <c r="M32" s="46">
        <v>53.81</v>
      </c>
      <c r="N32" s="46"/>
      <c r="O32" s="46">
        <v>20</v>
      </c>
      <c r="P32" s="46">
        <v>42.2</v>
      </c>
      <c r="Q32" s="46">
        <v>62.18</v>
      </c>
      <c r="R32" s="46"/>
      <c r="S32" s="46">
        <v>76.400000000000006</v>
      </c>
      <c r="T32" s="46">
        <v>155.16</v>
      </c>
      <c r="U32" s="46">
        <v>231.54</v>
      </c>
    </row>
    <row r="33" spans="1:21">
      <c r="A33" s="47"/>
      <c r="B33" s="226" t="s">
        <v>28</v>
      </c>
      <c r="C33" s="46">
        <v>19.100000000000001</v>
      </c>
      <c r="D33" s="46">
        <v>14.6</v>
      </c>
      <c r="E33" s="46">
        <v>33.700000000000003</v>
      </c>
      <c r="F33" s="46"/>
      <c r="G33" s="46">
        <v>14</v>
      </c>
      <c r="H33" s="46">
        <v>13.48</v>
      </c>
      <c r="I33" s="46">
        <v>27.47</v>
      </c>
      <c r="J33" s="39"/>
      <c r="K33" s="46">
        <v>14.9</v>
      </c>
      <c r="L33" s="46">
        <v>13.92</v>
      </c>
      <c r="M33" s="46">
        <v>28.8</v>
      </c>
      <c r="N33" s="39"/>
      <c r="O33" s="46">
        <v>22.4</v>
      </c>
      <c r="P33" s="46">
        <v>14.82</v>
      </c>
      <c r="Q33" s="46">
        <v>37.270000000000003</v>
      </c>
      <c r="R33" s="39"/>
      <c r="S33" s="46">
        <v>70.5</v>
      </c>
      <c r="T33" s="46">
        <v>56.81</v>
      </c>
      <c r="U33" s="46">
        <v>127.28</v>
      </c>
    </row>
    <row r="34" spans="1:21">
      <c r="A34" s="47"/>
      <c r="B34" s="226" t="s">
        <v>63</v>
      </c>
      <c r="C34" s="46">
        <v>149.1</v>
      </c>
      <c r="D34" s="46">
        <v>209.7</v>
      </c>
      <c r="E34" s="46">
        <v>358.8</v>
      </c>
      <c r="F34" s="46"/>
      <c r="G34" s="46">
        <v>149.4</v>
      </c>
      <c r="H34" s="46">
        <v>214.25</v>
      </c>
      <c r="I34" s="46">
        <v>363.62</v>
      </c>
      <c r="J34" s="39"/>
      <c r="K34" s="46">
        <v>158.69999999999999</v>
      </c>
      <c r="L34" s="46">
        <v>238.49</v>
      </c>
      <c r="M34" s="46">
        <v>397.15</v>
      </c>
      <c r="N34" s="39"/>
      <c r="O34" s="46">
        <v>166.2</v>
      </c>
      <c r="P34" s="46">
        <v>273.38</v>
      </c>
      <c r="Q34" s="46">
        <v>439.54</v>
      </c>
      <c r="R34" s="39"/>
      <c r="S34" s="46">
        <v>623.29999999999995</v>
      </c>
      <c r="T34" s="46">
        <v>935.79</v>
      </c>
      <c r="U34" s="46">
        <v>1559.12</v>
      </c>
    </row>
    <row r="35" spans="1:21">
      <c r="A35" s="47"/>
      <c r="B35" s="226" t="s">
        <v>143</v>
      </c>
      <c r="C35" s="46">
        <v>0</v>
      </c>
      <c r="D35" s="46">
        <v>0.3</v>
      </c>
      <c r="E35" s="46">
        <v>0.3</v>
      </c>
      <c r="F35" s="46"/>
      <c r="G35" s="46">
        <v>0</v>
      </c>
      <c r="H35" s="46">
        <v>0.25</v>
      </c>
      <c r="I35" s="46">
        <v>0.25</v>
      </c>
      <c r="J35" s="39"/>
      <c r="K35" s="46">
        <v>21.1</v>
      </c>
      <c r="L35" s="46">
        <v>1.51</v>
      </c>
      <c r="M35" s="46">
        <v>22.61</v>
      </c>
      <c r="N35" s="39"/>
      <c r="O35" s="46">
        <v>1.4</v>
      </c>
      <c r="P35" s="46">
        <v>2.37</v>
      </c>
      <c r="Q35" s="46">
        <v>3.81</v>
      </c>
      <c r="R35" s="39"/>
      <c r="S35" s="46">
        <v>22.5</v>
      </c>
      <c r="T35" s="46">
        <v>4.47</v>
      </c>
      <c r="U35" s="46">
        <v>27.02</v>
      </c>
    </row>
    <row r="36" spans="1:21">
      <c r="A36" s="47"/>
      <c r="B36" s="226" t="s">
        <v>29</v>
      </c>
      <c r="C36" s="39">
        <v>0.1</v>
      </c>
      <c r="D36" s="39">
        <v>4.2</v>
      </c>
      <c r="E36" s="39">
        <v>4.3</v>
      </c>
      <c r="F36" s="46"/>
      <c r="G36" s="39">
        <v>0</v>
      </c>
      <c r="H36" s="39">
        <v>5.1100000000000003</v>
      </c>
      <c r="I36" s="39">
        <v>5.12</v>
      </c>
      <c r="J36" s="39"/>
      <c r="K36" s="39">
        <v>4.7</v>
      </c>
      <c r="L36" s="39">
        <v>2.8</v>
      </c>
      <c r="M36" s="39">
        <v>7.5</v>
      </c>
      <c r="N36" s="39"/>
      <c r="O36" s="39">
        <v>4.4000000000000004</v>
      </c>
      <c r="P36" s="39">
        <v>4.8199999999999994</v>
      </c>
      <c r="Q36" s="39">
        <v>9.25</v>
      </c>
      <c r="R36" s="39"/>
      <c r="S36" s="39">
        <v>9.1999999999999993</v>
      </c>
      <c r="T36" s="39">
        <v>16.93</v>
      </c>
      <c r="U36" s="39">
        <v>26.18</v>
      </c>
    </row>
    <row r="37" spans="1:21">
      <c r="A37" s="47" t="s">
        <v>30</v>
      </c>
      <c r="B37" s="227"/>
      <c r="C37" s="224">
        <v>188.8</v>
      </c>
      <c r="D37" s="224">
        <v>266.3</v>
      </c>
      <c r="E37" s="224">
        <v>455.1</v>
      </c>
      <c r="F37" s="46"/>
      <c r="G37" s="224">
        <v>182.7</v>
      </c>
      <c r="H37" s="224">
        <v>271.39999999999998</v>
      </c>
      <c r="I37" s="224">
        <v>454.1</v>
      </c>
      <c r="J37" s="224"/>
      <c r="K37" s="224">
        <v>216</v>
      </c>
      <c r="L37" s="224">
        <v>293.89999999999998</v>
      </c>
      <c r="M37" s="224">
        <v>509.9</v>
      </c>
      <c r="N37" s="224"/>
      <c r="O37" s="224">
        <v>214.5</v>
      </c>
      <c r="P37" s="224">
        <v>337.57</v>
      </c>
      <c r="Q37" s="224">
        <v>552.04</v>
      </c>
      <c r="R37" s="224"/>
      <c r="S37" s="224">
        <v>802</v>
      </c>
      <c r="T37" s="224">
        <v>1169.1400000000001</v>
      </c>
      <c r="U37" s="224">
        <v>1971.09</v>
      </c>
    </row>
    <row r="38" spans="1:21">
      <c r="A38" s="118"/>
      <c r="B38" s="118"/>
      <c r="C38" s="121"/>
      <c r="D38" s="121"/>
      <c r="E38" s="121"/>
      <c r="F38" s="46"/>
      <c r="G38" s="121"/>
      <c r="H38" s="121"/>
      <c r="I38" s="121"/>
      <c r="J38" s="121"/>
      <c r="K38" s="121"/>
      <c r="L38" s="121"/>
      <c r="M38" s="121"/>
      <c r="N38" s="121"/>
      <c r="O38" s="225"/>
      <c r="P38" s="225"/>
      <c r="Q38" s="225"/>
      <c r="R38" s="121"/>
      <c r="S38" s="121"/>
      <c r="T38" s="121"/>
      <c r="U38" s="121"/>
    </row>
    <row r="39" spans="1:21">
      <c r="A39" s="47"/>
      <c r="B39" s="226" t="s">
        <v>23</v>
      </c>
      <c r="C39" s="46">
        <v>0</v>
      </c>
      <c r="D39" s="46">
        <v>14</v>
      </c>
      <c r="E39" s="46">
        <v>14</v>
      </c>
      <c r="F39" s="46"/>
      <c r="G39" s="46">
        <v>0</v>
      </c>
      <c r="H39" s="46">
        <v>12.89</v>
      </c>
      <c r="I39" s="46">
        <v>12.89</v>
      </c>
      <c r="J39" s="46"/>
      <c r="K39" s="46">
        <v>0</v>
      </c>
      <c r="L39" s="46">
        <v>14.67</v>
      </c>
      <c r="M39" s="46">
        <v>14.67</v>
      </c>
      <c r="N39" s="46"/>
      <c r="O39" s="46">
        <v>0</v>
      </c>
      <c r="P39" s="46">
        <v>14.77</v>
      </c>
      <c r="Q39" s="46">
        <v>14.77</v>
      </c>
      <c r="R39" s="46"/>
      <c r="S39" s="46">
        <v>0</v>
      </c>
      <c r="T39" s="46">
        <v>56.29</v>
      </c>
      <c r="U39" s="46">
        <v>56.29</v>
      </c>
    </row>
    <row r="40" spans="1:21">
      <c r="A40" s="47"/>
      <c r="B40" s="226" t="s">
        <v>24</v>
      </c>
      <c r="C40" s="46">
        <v>0</v>
      </c>
      <c r="D40" s="46">
        <v>20</v>
      </c>
      <c r="E40" s="46">
        <v>20</v>
      </c>
      <c r="F40" s="46"/>
      <c r="G40" s="46">
        <v>0</v>
      </c>
      <c r="H40" s="46">
        <v>24.19</v>
      </c>
      <c r="I40" s="46">
        <v>24.19</v>
      </c>
      <c r="J40" s="46"/>
      <c r="K40" s="46">
        <v>0</v>
      </c>
      <c r="L40" s="46">
        <v>21.44</v>
      </c>
      <c r="M40" s="46">
        <v>21.44</v>
      </c>
      <c r="N40" s="46"/>
      <c r="O40" s="46">
        <v>0</v>
      </c>
      <c r="P40" s="46">
        <v>20.2</v>
      </c>
      <c r="Q40" s="46">
        <v>20.2</v>
      </c>
      <c r="R40" s="39"/>
      <c r="S40" s="46">
        <v>0</v>
      </c>
      <c r="T40" s="46">
        <v>85.87</v>
      </c>
      <c r="U40" s="46">
        <v>85.87</v>
      </c>
    </row>
    <row r="41" spans="1:21">
      <c r="A41" s="47"/>
      <c r="B41" s="226" t="s">
        <v>25</v>
      </c>
      <c r="C41" s="39">
        <v>0.1</v>
      </c>
      <c r="D41" s="39">
        <v>8.8000000000000007</v>
      </c>
      <c r="E41" s="39">
        <v>9</v>
      </c>
      <c r="F41" s="46"/>
      <c r="G41" s="39">
        <v>0.1</v>
      </c>
      <c r="H41" s="39">
        <v>7.59</v>
      </c>
      <c r="I41" s="39">
        <v>7.74</v>
      </c>
      <c r="J41" s="39"/>
      <c r="K41" s="39">
        <v>0.5</v>
      </c>
      <c r="L41" s="39">
        <v>7.83</v>
      </c>
      <c r="M41" s="39">
        <v>8.2899999999999991</v>
      </c>
      <c r="N41" s="39"/>
      <c r="O41" s="39">
        <v>0</v>
      </c>
      <c r="P41" s="39">
        <v>8.58</v>
      </c>
      <c r="Q41" s="39">
        <v>8.56</v>
      </c>
      <c r="R41" s="39"/>
      <c r="S41" s="39">
        <v>0.7</v>
      </c>
      <c r="T41" s="39">
        <v>32.840000000000003</v>
      </c>
      <c r="U41" s="39">
        <v>33.54</v>
      </c>
    </row>
    <row r="42" spans="1:21">
      <c r="A42" s="47" t="s">
        <v>26</v>
      </c>
      <c r="B42" s="227"/>
      <c r="C42" s="224">
        <v>0.1</v>
      </c>
      <c r="D42" s="224">
        <v>42.8</v>
      </c>
      <c r="E42" s="224">
        <v>43</v>
      </c>
      <c r="F42" s="46"/>
      <c r="G42" s="224">
        <v>0.1</v>
      </c>
      <c r="H42" s="224">
        <v>44.7</v>
      </c>
      <c r="I42" s="224">
        <v>44.8</v>
      </c>
      <c r="J42" s="224"/>
      <c r="K42" s="224">
        <v>0.5</v>
      </c>
      <c r="L42" s="224">
        <v>43.9</v>
      </c>
      <c r="M42" s="224">
        <v>44.4</v>
      </c>
      <c r="N42" s="224"/>
      <c r="O42" s="224">
        <v>0</v>
      </c>
      <c r="P42" s="224">
        <v>43.54</v>
      </c>
      <c r="Q42" s="224">
        <v>43.52</v>
      </c>
      <c r="R42" s="224"/>
      <c r="S42" s="224">
        <v>0.7</v>
      </c>
      <c r="T42" s="224">
        <v>174.99</v>
      </c>
      <c r="U42" s="224">
        <v>175.7</v>
      </c>
    </row>
    <row r="43" spans="1:21">
      <c r="A43" s="47"/>
      <c r="B43" s="226"/>
      <c r="C43" s="46"/>
      <c r="D43" s="46"/>
      <c r="E43" s="46"/>
      <c r="F43" s="46"/>
      <c r="G43" s="46"/>
      <c r="H43" s="46"/>
      <c r="I43" s="46"/>
      <c r="J43" s="224"/>
      <c r="K43" s="46"/>
      <c r="L43" s="46"/>
      <c r="M43" s="46"/>
      <c r="N43" s="46"/>
      <c r="O43" s="230"/>
      <c r="P43" s="230"/>
      <c r="Q43" s="230"/>
      <c r="R43" s="46"/>
      <c r="S43" s="46"/>
      <c r="T43" s="46"/>
      <c r="U43" s="46"/>
    </row>
    <row r="44" spans="1:21">
      <c r="A44" s="47"/>
      <c r="B44" s="226" t="s">
        <v>123</v>
      </c>
      <c r="C44" s="39">
        <v>-0.01</v>
      </c>
      <c r="D44" s="39">
        <v>-3.4</v>
      </c>
      <c r="E44" s="39">
        <v>-3.3</v>
      </c>
      <c r="F44" s="46"/>
      <c r="G44" s="39">
        <v>0.3</v>
      </c>
      <c r="H44" s="39">
        <v>1.3</v>
      </c>
      <c r="I44" s="39">
        <v>1.6</v>
      </c>
      <c r="J44" s="39"/>
      <c r="K44" s="39">
        <v>0</v>
      </c>
      <c r="L44" s="39">
        <v>-0.25</v>
      </c>
      <c r="M44" s="39">
        <v>-0.24</v>
      </c>
      <c r="N44" s="39"/>
      <c r="O44" s="39">
        <v>0.1</v>
      </c>
      <c r="P44" s="39">
        <v>3.86</v>
      </c>
      <c r="Q44" s="39">
        <v>3.92</v>
      </c>
      <c r="R44" s="39"/>
      <c r="S44" s="39">
        <v>0.4</v>
      </c>
      <c r="T44" s="39">
        <v>1.52</v>
      </c>
      <c r="U44" s="39">
        <v>1.93</v>
      </c>
    </row>
    <row r="45" spans="1:21">
      <c r="A45" s="186" t="s">
        <v>72</v>
      </c>
      <c r="B45" s="223"/>
      <c r="C45" s="224">
        <v>-0.01</v>
      </c>
      <c r="D45" s="224">
        <v>-3.4</v>
      </c>
      <c r="E45" s="224">
        <v>-3.3</v>
      </c>
      <c r="F45" s="222"/>
      <c r="G45" s="224">
        <v>0.3</v>
      </c>
      <c r="H45" s="224">
        <v>1.3</v>
      </c>
      <c r="I45" s="224">
        <v>1.6</v>
      </c>
      <c r="J45" s="224"/>
      <c r="K45" s="224">
        <v>0</v>
      </c>
      <c r="L45" s="224">
        <v>-0.25</v>
      </c>
      <c r="M45" s="224">
        <v>-0.24</v>
      </c>
      <c r="N45" s="224"/>
      <c r="O45" s="224">
        <v>0.1</v>
      </c>
      <c r="P45" s="224">
        <v>3.86</v>
      </c>
      <c r="Q45" s="224">
        <v>3.92</v>
      </c>
      <c r="R45" s="224"/>
      <c r="S45" s="224">
        <v>0.4</v>
      </c>
      <c r="T45" s="224">
        <v>1.52</v>
      </c>
      <c r="U45" s="224">
        <v>1.93</v>
      </c>
    </row>
    <row r="46" spans="1:21">
      <c r="A46" s="186"/>
      <c r="B46" s="220"/>
      <c r="C46" s="46"/>
      <c r="D46" s="46"/>
      <c r="E46" s="46"/>
      <c r="F46" s="222"/>
      <c r="G46" s="46"/>
      <c r="H46" s="46"/>
      <c r="I46" s="46"/>
      <c r="J46" s="224"/>
      <c r="K46" s="46"/>
      <c r="L46" s="46"/>
      <c r="M46" s="46"/>
      <c r="N46" s="46"/>
      <c r="O46" s="231"/>
      <c r="P46" s="231"/>
      <c r="Q46" s="231"/>
      <c r="R46" s="46"/>
      <c r="S46" s="46"/>
      <c r="T46" s="46"/>
      <c r="U46" s="46"/>
    </row>
    <row r="47" spans="1:21">
      <c r="A47" s="32" t="s">
        <v>42</v>
      </c>
      <c r="B47" s="232"/>
      <c r="C47" s="233">
        <v>2583.1999999999998</v>
      </c>
      <c r="D47" s="233">
        <v>2044.5</v>
      </c>
      <c r="E47" s="233">
        <v>4627.7</v>
      </c>
      <c r="F47" s="234"/>
      <c r="G47" s="233">
        <v>2713</v>
      </c>
      <c r="H47" s="233">
        <v>2124.9</v>
      </c>
      <c r="I47" s="233">
        <v>4837.8999999999996</v>
      </c>
      <c r="J47" s="235"/>
      <c r="K47" s="233">
        <v>2820.7</v>
      </c>
      <c r="L47" s="233">
        <v>2250.1</v>
      </c>
      <c r="M47" s="233">
        <v>5070.8999999999996</v>
      </c>
      <c r="N47" s="235"/>
      <c r="O47" s="233">
        <v>2949.6</v>
      </c>
      <c r="P47" s="233">
        <v>2478.1999999999998</v>
      </c>
      <c r="Q47" s="233">
        <v>5427.8</v>
      </c>
      <c r="R47" s="235"/>
      <c r="S47" s="233">
        <v>11066.6</v>
      </c>
      <c r="T47" s="233">
        <v>8897.7000000000007</v>
      </c>
      <c r="U47" s="233">
        <v>19964.3</v>
      </c>
    </row>
    <row r="48" spans="1:21">
      <c r="A48" s="32"/>
      <c r="B48" s="232"/>
      <c r="C48" s="235"/>
      <c r="D48" s="235"/>
      <c r="E48" s="235"/>
      <c r="F48" s="234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</row>
    <row r="49" spans="1:21">
      <c r="A49" s="32" t="s">
        <v>43</v>
      </c>
      <c r="B49" s="232"/>
      <c r="C49" s="233">
        <v>153.6</v>
      </c>
      <c r="D49" s="233">
        <v>110.5</v>
      </c>
      <c r="E49" s="233">
        <v>264.10000000000002</v>
      </c>
      <c r="F49" s="234"/>
      <c r="G49" s="233">
        <v>154.19999999999999</v>
      </c>
      <c r="H49" s="233">
        <v>121.2</v>
      </c>
      <c r="I49" s="233">
        <v>275.39999999999998</v>
      </c>
      <c r="J49" s="235"/>
      <c r="K49" s="233">
        <v>176.8</v>
      </c>
      <c r="L49" s="233">
        <v>137.80000000000001</v>
      </c>
      <c r="M49" s="233">
        <v>314.60000000000002</v>
      </c>
      <c r="N49" s="235"/>
      <c r="O49" s="233">
        <v>187.7</v>
      </c>
      <c r="P49" s="233">
        <v>165.49</v>
      </c>
      <c r="Q49" s="233">
        <v>353.14</v>
      </c>
      <c r="R49" s="235"/>
      <c r="S49" s="233">
        <v>672.2</v>
      </c>
      <c r="T49" s="233">
        <v>535</v>
      </c>
      <c r="U49" s="233">
        <v>1207.2</v>
      </c>
    </row>
    <row r="50" spans="1:21" ht="13.5" thickBot="1">
      <c r="A50" s="4"/>
      <c r="B50" s="232"/>
      <c r="C50" s="235"/>
      <c r="D50" s="235"/>
      <c r="E50" s="235"/>
      <c r="F50" s="234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</row>
    <row r="51" spans="1:21" ht="13.5" thickBot="1">
      <c r="A51" s="236" t="s">
        <v>124</v>
      </c>
      <c r="B51" s="237"/>
      <c r="C51" s="238">
        <v>2736.8</v>
      </c>
      <c r="D51" s="238">
        <v>2155</v>
      </c>
      <c r="E51" s="238">
        <v>4891.8</v>
      </c>
      <c r="F51" s="239"/>
      <c r="G51" s="238">
        <v>2867.2</v>
      </c>
      <c r="H51" s="238">
        <v>2246.1</v>
      </c>
      <c r="I51" s="238">
        <v>5113.3</v>
      </c>
      <c r="J51" s="239"/>
      <c r="K51" s="238">
        <v>2997.5</v>
      </c>
      <c r="L51" s="238">
        <v>2387.9</v>
      </c>
      <c r="M51" s="238">
        <v>5385.5</v>
      </c>
      <c r="N51" s="239"/>
      <c r="O51" s="238">
        <v>3137.2</v>
      </c>
      <c r="P51" s="238">
        <v>2643.7</v>
      </c>
      <c r="Q51" s="238">
        <v>5780.9</v>
      </c>
      <c r="R51" s="239"/>
      <c r="S51" s="238">
        <v>11738.8</v>
      </c>
      <c r="T51" s="238">
        <v>9432.7000000000007</v>
      </c>
      <c r="U51" s="240">
        <v>21171.5</v>
      </c>
    </row>
    <row r="52" spans="1:21" ht="13.5" thickTop="1">
      <c r="A52" s="11"/>
      <c r="B52" s="241"/>
      <c r="C52" s="235"/>
      <c r="D52" s="235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42"/>
    </row>
    <row r="53" spans="1:21">
      <c r="A53" s="9"/>
      <c r="B53" s="4" t="s">
        <v>92</v>
      </c>
      <c r="C53" s="46">
        <v>70.2</v>
      </c>
      <c r="D53" s="46">
        <v>0</v>
      </c>
      <c r="E53" s="46">
        <v>70.2</v>
      </c>
      <c r="F53" s="46"/>
      <c r="G53" s="46">
        <v>79.900000000000006</v>
      </c>
      <c r="H53" s="46">
        <v>0</v>
      </c>
      <c r="I53" s="46">
        <v>79.900000000000006</v>
      </c>
      <c r="J53" s="6"/>
      <c r="K53" s="46">
        <v>77.8</v>
      </c>
      <c r="L53" s="46">
        <v>0</v>
      </c>
      <c r="M53" s="46">
        <v>77.819999999999993</v>
      </c>
      <c r="N53" s="6"/>
      <c r="O53" s="46">
        <v>72.899999999999991</v>
      </c>
      <c r="P53" s="46">
        <v>0</v>
      </c>
      <c r="Q53" s="46">
        <v>72.849999999999994</v>
      </c>
      <c r="R53" s="6"/>
      <c r="S53" s="187">
        <v>300.8</v>
      </c>
      <c r="T53" s="187">
        <v>0</v>
      </c>
      <c r="U53" s="243">
        <v>300.8</v>
      </c>
    </row>
    <row r="54" spans="1:21">
      <c r="A54" s="244"/>
      <c r="B54" s="4" t="s">
        <v>119</v>
      </c>
      <c r="C54" s="46">
        <v>52.6</v>
      </c>
      <c r="D54" s="46">
        <v>15.4</v>
      </c>
      <c r="E54" s="46">
        <v>68</v>
      </c>
      <c r="F54" s="46"/>
      <c r="G54" s="46">
        <v>55.6</v>
      </c>
      <c r="H54" s="46">
        <v>20.2</v>
      </c>
      <c r="I54" s="46">
        <v>75.8</v>
      </c>
      <c r="J54" s="6"/>
      <c r="K54" s="46">
        <v>58.5</v>
      </c>
      <c r="L54" s="46">
        <v>21.1</v>
      </c>
      <c r="M54" s="46">
        <v>79.59</v>
      </c>
      <c r="N54" s="6"/>
      <c r="O54" s="46">
        <v>51.4</v>
      </c>
      <c r="P54" s="46">
        <v>23.4</v>
      </c>
      <c r="Q54" s="46">
        <v>74.81</v>
      </c>
      <c r="R54" s="6"/>
      <c r="S54" s="187">
        <v>218.1</v>
      </c>
      <c r="T54" s="187">
        <v>80.2</v>
      </c>
      <c r="U54" s="243">
        <v>298.27999999999997</v>
      </c>
    </row>
    <row r="55" spans="1:21">
      <c r="A55" s="9"/>
      <c r="B55" s="4" t="s">
        <v>116</v>
      </c>
      <c r="C55" s="46">
        <v>12.2</v>
      </c>
      <c r="D55" s="46">
        <v>0</v>
      </c>
      <c r="E55" s="46">
        <v>12.2</v>
      </c>
      <c r="F55" s="46"/>
      <c r="G55" s="46">
        <v>12.3</v>
      </c>
      <c r="H55" s="46">
        <v>0</v>
      </c>
      <c r="I55" s="46">
        <v>12.3</v>
      </c>
      <c r="J55" s="6"/>
      <c r="K55" s="46">
        <v>12.2</v>
      </c>
      <c r="L55" s="46">
        <v>0</v>
      </c>
      <c r="M55" s="46">
        <v>12.23</v>
      </c>
      <c r="N55" s="6"/>
      <c r="O55" s="46">
        <v>0</v>
      </c>
      <c r="P55" s="46">
        <v>0</v>
      </c>
      <c r="Q55" s="46">
        <v>0</v>
      </c>
      <c r="R55" s="6"/>
      <c r="S55" s="187">
        <v>36.700000000000003</v>
      </c>
      <c r="T55" s="187">
        <v>0</v>
      </c>
      <c r="U55" s="243">
        <v>36.69</v>
      </c>
    </row>
    <row r="56" spans="1:21">
      <c r="A56" s="9"/>
      <c r="B56" s="4" t="s">
        <v>120</v>
      </c>
      <c r="C56" s="245">
        <v>0</v>
      </c>
      <c r="D56" s="245">
        <v>4.7</v>
      </c>
      <c r="E56" s="245">
        <v>4.7</v>
      </c>
      <c r="F56" s="46"/>
      <c r="G56" s="245">
        <v>-0.04</v>
      </c>
      <c r="H56" s="245">
        <v>11.5</v>
      </c>
      <c r="I56" s="245">
        <v>11.4</v>
      </c>
      <c r="J56" s="6"/>
      <c r="K56" s="245">
        <v>0</v>
      </c>
      <c r="L56" s="245">
        <v>6.9</v>
      </c>
      <c r="M56" s="245">
        <v>6.88</v>
      </c>
      <c r="N56" s="6"/>
      <c r="O56" s="245">
        <v>0</v>
      </c>
      <c r="P56" s="245">
        <v>5.7</v>
      </c>
      <c r="Q56" s="245">
        <v>5.65</v>
      </c>
      <c r="R56" s="6"/>
      <c r="S56" s="246">
        <v>0</v>
      </c>
      <c r="T56" s="246">
        <v>28.7</v>
      </c>
      <c r="U56" s="247">
        <v>28.7</v>
      </c>
    </row>
    <row r="57" spans="1:21">
      <c r="A57" s="248" t="s">
        <v>125</v>
      </c>
      <c r="B57" s="4"/>
      <c r="C57" s="235">
        <v>135.1</v>
      </c>
      <c r="D57" s="10">
        <v>20.100000000000001</v>
      </c>
      <c r="E57" s="32">
        <v>155.19999999999999</v>
      </c>
      <c r="F57" s="4"/>
      <c r="G57" s="235">
        <v>147.80000000000001</v>
      </c>
      <c r="H57" s="10">
        <v>31.7</v>
      </c>
      <c r="I57" s="10">
        <v>179.5</v>
      </c>
      <c r="J57" s="6"/>
      <c r="K57" s="235">
        <v>148.5</v>
      </c>
      <c r="L57" s="235">
        <v>28</v>
      </c>
      <c r="M57" s="235">
        <v>176.5</v>
      </c>
      <c r="N57" s="6"/>
      <c r="O57" s="235">
        <v>124.2</v>
      </c>
      <c r="P57" s="235">
        <v>29.1</v>
      </c>
      <c r="Q57" s="235">
        <v>153.30000000000001</v>
      </c>
      <c r="R57" s="6"/>
      <c r="S57" s="235">
        <v>555.6</v>
      </c>
      <c r="T57" s="10">
        <v>108.9</v>
      </c>
      <c r="U57" s="249">
        <v>664.5</v>
      </c>
    </row>
    <row r="58" spans="1:21" ht="13.5" thickBot="1">
      <c r="A58" s="250"/>
      <c r="B58" s="251"/>
      <c r="C58" s="252"/>
      <c r="D58" s="252"/>
      <c r="E58" s="252"/>
      <c r="F58" s="253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4"/>
    </row>
    <row r="59" spans="1:21" ht="13.5" thickBot="1">
      <c r="A59" s="255" t="s">
        <v>126</v>
      </c>
      <c r="B59" s="256"/>
      <c r="C59" s="257">
        <v>2871.9</v>
      </c>
      <c r="D59" s="257">
        <v>2175.1</v>
      </c>
      <c r="E59" s="257">
        <v>5047</v>
      </c>
      <c r="F59" s="257"/>
      <c r="G59" s="257">
        <v>3015</v>
      </c>
      <c r="H59" s="257">
        <v>2277.8000000000002</v>
      </c>
      <c r="I59" s="257">
        <v>5292.8</v>
      </c>
      <c r="J59" s="257"/>
      <c r="K59" s="257">
        <v>3146</v>
      </c>
      <c r="L59" s="257">
        <v>2415.9</v>
      </c>
      <c r="M59" s="257">
        <v>5562</v>
      </c>
      <c r="N59" s="257"/>
      <c r="O59" s="257">
        <v>3261.5</v>
      </c>
      <c r="P59" s="257">
        <v>2672.8</v>
      </c>
      <c r="Q59" s="257">
        <v>5934.2</v>
      </c>
      <c r="R59" s="257"/>
      <c r="S59" s="257">
        <v>12294.4</v>
      </c>
      <c r="T59" s="257">
        <v>9541.6</v>
      </c>
      <c r="U59" s="258">
        <v>21836</v>
      </c>
    </row>
    <row r="60" spans="1:21">
      <c r="A60" s="32"/>
      <c r="B60" s="232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</row>
    <row r="61" spans="1:21">
      <c r="A61" s="432"/>
      <c r="B61" s="432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S61" s="432"/>
      <c r="T61" s="432"/>
      <c r="U61" s="432"/>
    </row>
    <row r="62" spans="1:21">
      <c r="A62" s="32"/>
      <c r="B62" s="232"/>
      <c r="C62" s="235"/>
      <c r="D62" s="235"/>
      <c r="E62" s="235"/>
      <c r="F62" s="234"/>
      <c r="G62" s="235"/>
      <c r="H62" s="235"/>
      <c r="I62" s="235"/>
      <c r="J62" s="234"/>
      <c r="K62" s="234"/>
      <c r="L62" s="234"/>
      <c r="M62" s="234"/>
      <c r="N62" s="234"/>
      <c r="O62" s="234"/>
      <c r="P62" s="234"/>
      <c r="Q62" s="234"/>
      <c r="R62" s="234"/>
      <c r="S62" s="235"/>
      <c r="T62" s="235"/>
      <c r="U62" s="235"/>
    </row>
    <row r="63" spans="1:21">
      <c r="A63" s="32"/>
      <c r="B63" s="232"/>
      <c r="C63" s="235"/>
      <c r="D63" s="235"/>
      <c r="E63" s="235"/>
      <c r="F63" s="234"/>
      <c r="G63" s="235"/>
      <c r="H63" s="235"/>
      <c r="I63" s="235"/>
      <c r="J63" s="234"/>
      <c r="K63" s="234"/>
      <c r="L63" s="234"/>
      <c r="M63" s="234"/>
      <c r="N63" s="234"/>
      <c r="O63" s="234"/>
      <c r="P63" s="234"/>
      <c r="Q63" s="234"/>
      <c r="R63" s="234"/>
      <c r="S63" s="235"/>
      <c r="T63" s="235"/>
      <c r="U63" s="235"/>
    </row>
    <row r="64" spans="1:21">
      <c r="A64" s="32"/>
      <c r="B64" s="232"/>
      <c r="C64" s="235"/>
      <c r="D64" s="235"/>
      <c r="E64" s="235"/>
      <c r="F64" s="234"/>
      <c r="G64" s="235"/>
      <c r="H64" s="235"/>
      <c r="I64" s="235"/>
      <c r="J64" s="234"/>
      <c r="K64" s="234"/>
      <c r="L64" s="234"/>
      <c r="M64" s="234"/>
      <c r="N64" s="234"/>
      <c r="O64" s="234"/>
      <c r="P64" s="234"/>
      <c r="Q64" s="234"/>
      <c r="R64" s="234"/>
      <c r="S64" s="235"/>
      <c r="T64" s="235"/>
      <c r="U64" s="235"/>
    </row>
    <row r="65" spans="1:21">
      <c r="A65" s="186"/>
      <c r="B65" s="186"/>
      <c r="C65" s="186"/>
      <c r="D65" s="186"/>
      <c r="E65" s="186"/>
      <c r="F65" s="186"/>
      <c r="G65" s="47"/>
      <c r="H65" s="47"/>
      <c r="I65" s="47"/>
      <c r="J65" s="186"/>
      <c r="K65" s="112"/>
      <c r="L65" s="113"/>
      <c r="M65" s="112"/>
      <c r="N65" s="186"/>
      <c r="O65" s="112"/>
      <c r="P65" s="113"/>
      <c r="Q65" s="112"/>
      <c r="R65" s="186"/>
      <c r="S65" s="47"/>
      <c r="T65" s="47"/>
      <c r="U65" s="47"/>
    </row>
    <row r="66" spans="1:21">
      <c r="A66" s="186"/>
      <c r="B66" s="186"/>
      <c r="C66" s="186"/>
      <c r="D66" s="186"/>
      <c r="E66" s="186"/>
      <c r="F66" s="186"/>
      <c r="G66" s="47"/>
      <c r="H66" s="47"/>
      <c r="I66" s="47"/>
      <c r="J66" s="186"/>
      <c r="K66" s="112"/>
      <c r="L66" s="113"/>
      <c r="M66" s="112"/>
      <c r="N66" s="186"/>
      <c r="O66" s="112"/>
      <c r="P66" s="113"/>
      <c r="Q66" s="112"/>
      <c r="R66" s="186"/>
      <c r="S66" s="47"/>
      <c r="T66" s="47"/>
      <c r="U66" s="47"/>
    </row>
    <row r="67" spans="1:21">
      <c r="A67" s="186"/>
      <c r="B67" s="186"/>
      <c r="C67" s="186"/>
      <c r="D67" s="186"/>
      <c r="E67" s="186"/>
      <c r="F67" s="186"/>
      <c r="G67" s="47"/>
      <c r="H67" s="47"/>
      <c r="I67" s="47"/>
      <c r="J67" s="186"/>
      <c r="K67" s="112"/>
      <c r="L67" s="113"/>
      <c r="M67" s="112"/>
      <c r="N67" s="186"/>
      <c r="O67" s="112"/>
      <c r="P67" s="113"/>
      <c r="Q67" s="112"/>
      <c r="R67" s="186"/>
      <c r="S67" s="47"/>
      <c r="T67" s="47"/>
      <c r="U67" s="47"/>
    </row>
    <row r="68" spans="1:21">
      <c r="A68" s="186"/>
      <c r="B68" s="186"/>
      <c r="C68" s="186"/>
      <c r="D68" s="186"/>
      <c r="E68" s="186"/>
      <c r="F68" s="186"/>
      <c r="G68" s="47"/>
      <c r="H68" s="47"/>
      <c r="I68" s="47"/>
      <c r="J68" s="186"/>
      <c r="K68" s="112"/>
      <c r="L68" s="113"/>
      <c r="M68" s="112"/>
      <c r="N68" s="186"/>
      <c r="O68" s="112"/>
      <c r="P68" s="113"/>
      <c r="Q68" s="112"/>
      <c r="R68" s="186"/>
      <c r="S68" s="47"/>
      <c r="T68" s="47"/>
      <c r="U68" s="47"/>
    </row>
    <row r="69" spans="1:21">
      <c r="A69" s="186"/>
      <c r="B69" s="186"/>
      <c r="C69" s="186"/>
      <c r="D69" s="186"/>
      <c r="E69" s="186"/>
      <c r="F69" s="186"/>
      <c r="G69" s="47"/>
      <c r="H69" s="47"/>
      <c r="I69" s="47"/>
      <c r="J69" s="186"/>
      <c r="K69" s="112"/>
      <c r="L69" s="113"/>
      <c r="M69" s="112"/>
      <c r="N69" s="186"/>
      <c r="O69" s="112"/>
      <c r="P69" s="113"/>
      <c r="Q69" s="112"/>
      <c r="R69" s="186"/>
      <c r="S69" s="47"/>
      <c r="T69" s="47"/>
      <c r="U69" s="47"/>
    </row>
    <row r="70" spans="1:21">
      <c r="A70" s="186"/>
      <c r="B70" s="186"/>
      <c r="C70" s="186"/>
      <c r="D70" s="186"/>
      <c r="E70" s="186"/>
      <c r="F70" s="186"/>
      <c r="G70" s="47"/>
      <c r="H70" s="47"/>
      <c r="I70" s="47"/>
      <c r="J70" s="186"/>
      <c r="K70" s="112"/>
      <c r="L70" s="113"/>
      <c r="M70" s="112"/>
      <c r="N70" s="186"/>
      <c r="O70" s="112"/>
      <c r="P70" s="113"/>
      <c r="Q70" s="112"/>
      <c r="R70" s="186"/>
      <c r="S70" s="47"/>
      <c r="T70" s="47"/>
      <c r="U70" s="47"/>
    </row>
    <row r="71" spans="1:21">
      <c r="A71" s="186"/>
      <c r="B71" s="186"/>
      <c r="C71" s="186"/>
      <c r="D71" s="186"/>
      <c r="E71" s="186"/>
      <c r="F71" s="186"/>
      <c r="G71" s="47"/>
      <c r="H71" s="47"/>
      <c r="I71" s="47"/>
      <c r="J71" s="186"/>
      <c r="K71" s="112"/>
      <c r="L71" s="113"/>
      <c r="M71" s="112"/>
      <c r="N71" s="186"/>
      <c r="O71" s="112"/>
      <c r="P71" s="113"/>
      <c r="Q71" s="112"/>
      <c r="R71" s="186"/>
      <c r="S71" s="47"/>
      <c r="T71" s="47"/>
      <c r="U71" s="47"/>
    </row>
    <row r="72" spans="1:21">
      <c r="A72" s="186"/>
      <c r="B72" s="186"/>
      <c r="C72" s="186"/>
      <c r="D72" s="186"/>
      <c r="E72" s="186"/>
      <c r="F72" s="186"/>
      <c r="G72" s="47"/>
      <c r="H72" s="47"/>
      <c r="I72" s="47"/>
      <c r="J72" s="186"/>
      <c r="K72" s="112"/>
      <c r="L72" s="113"/>
      <c r="M72" s="112"/>
      <c r="N72" s="186"/>
      <c r="O72" s="112"/>
      <c r="P72" s="113"/>
      <c r="Q72" s="112"/>
      <c r="R72" s="186"/>
      <c r="S72" s="47"/>
      <c r="T72" s="47"/>
      <c r="U72" s="47"/>
    </row>
    <row r="73" spans="1:21">
      <c r="A73" s="186"/>
      <c r="B73" s="186"/>
      <c r="C73" s="186"/>
      <c r="D73" s="186"/>
      <c r="E73" s="186"/>
      <c r="F73" s="186"/>
      <c r="G73" s="47"/>
      <c r="H73" s="47"/>
      <c r="I73" s="47"/>
      <c r="J73" s="186"/>
      <c r="K73" s="112"/>
      <c r="L73" s="113"/>
      <c r="M73" s="112"/>
      <c r="N73" s="186"/>
      <c r="O73" s="112"/>
      <c r="P73" s="113"/>
      <c r="Q73" s="112"/>
      <c r="R73" s="186"/>
      <c r="S73" s="47"/>
      <c r="T73" s="47"/>
      <c r="U73" s="47"/>
    </row>
    <row r="74" spans="1:21">
      <c r="A74" s="186"/>
      <c r="B74" s="186"/>
      <c r="C74" s="186"/>
      <c r="D74" s="186"/>
      <c r="E74" s="186"/>
      <c r="F74" s="186"/>
      <c r="G74" s="47"/>
      <c r="H74" s="47"/>
      <c r="I74" s="47"/>
      <c r="J74" s="186"/>
      <c r="K74" s="112"/>
      <c r="L74" s="113"/>
      <c r="M74" s="112"/>
      <c r="N74" s="186"/>
      <c r="O74" s="112"/>
      <c r="P74" s="113"/>
      <c r="Q74" s="112"/>
      <c r="R74" s="186"/>
      <c r="S74" s="47"/>
      <c r="T74" s="47"/>
      <c r="U74" s="47"/>
    </row>
    <row r="75" spans="1:21">
      <c r="A75" s="186"/>
      <c r="B75" s="186"/>
      <c r="C75" s="186"/>
      <c r="D75" s="186"/>
      <c r="E75" s="186"/>
      <c r="F75" s="186"/>
      <c r="G75" s="47"/>
      <c r="H75" s="47"/>
      <c r="I75" s="47"/>
      <c r="J75" s="186"/>
      <c r="K75" s="112"/>
      <c r="L75" s="113"/>
      <c r="M75" s="112"/>
      <c r="N75" s="186"/>
      <c r="O75" s="112"/>
      <c r="P75" s="113"/>
      <c r="Q75" s="112"/>
      <c r="R75" s="186"/>
      <c r="S75" s="47"/>
      <c r="T75" s="47"/>
      <c r="U75" s="47"/>
    </row>
    <row r="76" spans="1:21">
      <c r="A76" s="186"/>
      <c r="B76" s="186"/>
      <c r="C76" s="186"/>
      <c r="D76" s="186"/>
      <c r="E76" s="186"/>
      <c r="F76" s="186"/>
      <c r="G76" s="47"/>
      <c r="H76" s="47"/>
      <c r="I76" s="47"/>
      <c r="J76" s="186"/>
      <c r="K76" s="112"/>
      <c r="L76" s="113"/>
      <c r="M76" s="112"/>
      <c r="N76" s="186"/>
      <c r="O76" s="112"/>
      <c r="P76" s="113"/>
      <c r="Q76" s="112"/>
      <c r="R76" s="186"/>
      <c r="S76" s="47"/>
      <c r="T76" s="47"/>
      <c r="U76" s="47"/>
    </row>
  </sheetData>
  <sheetProtection password="CC86" sheet="1" objects="1" scenarios="1" formatCells="0" formatColumns="0" formatRows="0" sort="0" autoFilter="0"/>
  <mergeCells count="1">
    <mergeCell ref="A61:U61"/>
  </mergeCells>
  <pageMargins left="0.48" right="0.36" top="0.81" bottom="0.41" header="0.3" footer="0.3"/>
  <pageSetup scale="66" orientation="landscape" r:id="rId1"/>
  <headerFooter>
    <oddHeader>&amp;L&amp;"Arial,Bold"&amp;8Investor Relations
Philip Johnson (317)655-6874
Ronika Pletcher (317)651-4808
Nicholas Lemen (317)276-6988&amp;C&amp;"Arial,Bold"&amp;12Eli Lilly and Company
Product Revenue Report
2009&amp;R&amp;"Arial,Bold"&amp;12LLY</oddHeader>
    <oddFooter>&amp;L&amp;8Numbers may not add due to rounding
Page &amp;P of &amp;N pages of financial data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78"/>
  <sheetViews>
    <sheetView showGridLines="0" zoomScale="70" zoomScaleNormal="70" workbookViewId="0">
      <selection activeCell="A61" sqref="A1:U61"/>
    </sheetView>
  </sheetViews>
  <sheetFormatPr defaultRowHeight="12.75"/>
  <cols>
    <col min="1" max="1" width="9.140625" style="1"/>
    <col min="2" max="2" width="35.5703125" style="1" customWidth="1"/>
    <col min="3" max="5" width="8.7109375" style="1" customWidth="1"/>
    <col min="6" max="6" width="3.7109375" style="1" customWidth="1"/>
    <col min="7" max="9" width="8.7109375" style="1" customWidth="1"/>
    <col min="10" max="10" width="3.7109375" style="1" customWidth="1"/>
    <col min="11" max="13" width="8.7109375" style="1" customWidth="1"/>
    <col min="14" max="14" width="3.7109375" style="1" customWidth="1"/>
    <col min="15" max="17" width="8.7109375" style="1" customWidth="1"/>
    <col min="18" max="18" width="3.7109375" style="1" customWidth="1"/>
    <col min="19" max="21" width="8.85546875" style="1" customWidth="1"/>
    <col min="22" max="16384" width="9.140625" style="1"/>
  </cols>
  <sheetData>
    <row r="2" spans="1:21">
      <c r="A2" s="24" t="s">
        <v>128</v>
      </c>
      <c r="B2" s="220"/>
      <c r="C2" s="186"/>
      <c r="D2" s="186"/>
      <c r="E2" s="186"/>
      <c r="F2" s="186"/>
      <c r="G2" s="47"/>
      <c r="H2" s="47"/>
      <c r="I2" s="47"/>
      <c r="J2" s="24"/>
      <c r="K2" s="112"/>
      <c r="L2" s="113"/>
      <c r="M2" s="112"/>
      <c r="N2" s="186"/>
      <c r="O2" s="112"/>
      <c r="P2" s="113"/>
      <c r="Q2" s="112"/>
      <c r="R2" s="186"/>
      <c r="S2" s="47"/>
      <c r="T2" s="47"/>
      <c r="U2" s="47"/>
    </row>
    <row r="3" spans="1:21">
      <c r="A3" s="114"/>
      <c r="B3" s="25"/>
      <c r="C3" s="25" t="s">
        <v>18</v>
      </c>
      <c r="D3" s="25" t="s">
        <v>18</v>
      </c>
      <c r="E3" s="25" t="s">
        <v>18</v>
      </c>
      <c r="F3" s="25"/>
      <c r="G3" s="221" t="s">
        <v>1</v>
      </c>
      <c r="H3" s="221" t="s">
        <v>1</v>
      </c>
      <c r="I3" s="221" t="s">
        <v>1</v>
      </c>
      <c r="J3" s="25"/>
      <c r="K3" s="115" t="s">
        <v>16</v>
      </c>
      <c r="L3" s="116" t="s">
        <v>16</v>
      </c>
      <c r="M3" s="115" t="s">
        <v>16</v>
      </c>
      <c r="N3" s="25"/>
      <c r="O3" s="115" t="s">
        <v>2</v>
      </c>
      <c r="P3" s="116" t="s">
        <v>2</v>
      </c>
      <c r="Q3" s="115" t="s">
        <v>2</v>
      </c>
      <c r="R3" s="25"/>
      <c r="S3" s="221">
        <v>2010</v>
      </c>
      <c r="T3" s="221">
        <v>2010</v>
      </c>
      <c r="U3" s="221">
        <v>2010</v>
      </c>
    </row>
    <row r="4" spans="1:21">
      <c r="A4" s="117"/>
      <c r="B4" s="117"/>
      <c r="C4" s="117" t="s">
        <v>20</v>
      </c>
      <c r="D4" s="117" t="s">
        <v>21</v>
      </c>
      <c r="E4" s="117" t="s">
        <v>22</v>
      </c>
      <c r="F4" s="117"/>
      <c r="G4" s="118" t="s">
        <v>20</v>
      </c>
      <c r="H4" s="118" t="s">
        <v>21</v>
      </c>
      <c r="I4" s="118" t="s">
        <v>22</v>
      </c>
      <c r="J4" s="117"/>
      <c r="K4" s="119" t="s">
        <v>20</v>
      </c>
      <c r="L4" s="120" t="s">
        <v>21</v>
      </c>
      <c r="M4" s="119" t="s">
        <v>22</v>
      </c>
      <c r="N4" s="117"/>
      <c r="O4" s="119" t="s">
        <v>20</v>
      </c>
      <c r="P4" s="120" t="s">
        <v>21</v>
      </c>
      <c r="Q4" s="119" t="s">
        <v>22</v>
      </c>
      <c r="R4" s="117"/>
      <c r="S4" s="118" t="s">
        <v>20</v>
      </c>
      <c r="T4" s="118" t="s">
        <v>21</v>
      </c>
      <c r="U4" s="118" t="s">
        <v>22</v>
      </c>
    </row>
    <row r="5" spans="1:21" s="3" customForma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321"/>
      <c r="L5" s="322"/>
      <c r="M5" s="321"/>
      <c r="N5" s="118"/>
      <c r="O5" s="321"/>
      <c r="P5" s="322"/>
      <c r="Q5" s="321"/>
      <c r="R5" s="118"/>
      <c r="S5" s="118"/>
      <c r="T5" s="118"/>
      <c r="U5" s="118"/>
    </row>
    <row r="6" spans="1:21" s="3" customFormat="1">
      <c r="A6" s="47"/>
      <c r="B6" s="226" t="s">
        <v>64</v>
      </c>
      <c r="C6" s="335">
        <v>-8.4702273144206322E-2</v>
      </c>
      <c r="D6" s="335">
        <v>4.8576883630309972E-2</v>
      </c>
      <c r="E6" s="335">
        <v>-2.2810438555646403E-2</v>
      </c>
      <c r="F6" s="46"/>
      <c r="G6" s="348">
        <v>-0.23471655001400954</v>
      </c>
      <c r="H6" s="348">
        <v>2.5174332116161935E-2</v>
      </c>
      <c r="I6" s="348">
        <v>-0.1170362372589675</v>
      </c>
      <c r="J6" s="46"/>
      <c r="K6" s="383">
        <v>-0.21029719479210393</v>
      </c>
      <c r="L6" s="383">
        <v>-0.11813985469245371</v>
      </c>
      <c r="M6" s="383">
        <v>-0.16566358449945509</v>
      </c>
      <c r="N6" s="46"/>
      <c r="O6" s="46"/>
      <c r="P6" s="46"/>
      <c r="Q6" s="46"/>
      <c r="R6" s="46"/>
      <c r="S6" s="383">
        <v>-0.17937199445069174</v>
      </c>
      <c r="T6" s="383">
        <v>-1.8657137098660421E-2</v>
      </c>
      <c r="U6" s="383">
        <v>-0.10427451243448993</v>
      </c>
    </row>
    <row r="7" spans="1:21" s="3" customFormat="1">
      <c r="A7" s="47"/>
      <c r="B7" s="226" t="s">
        <v>70</v>
      </c>
      <c r="C7" s="335">
        <v>8.9749956349782015E-2</v>
      </c>
      <c r="D7" s="335">
        <v>7.470994208506257E-2</v>
      </c>
      <c r="E7" s="335">
        <v>8.188030587915969E-2</v>
      </c>
      <c r="F7" s="46"/>
      <c r="G7" s="348">
        <v>9.6183231669258545E-2</v>
      </c>
      <c r="H7" s="348">
        <v>5.9944530400304766E-3</v>
      </c>
      <c r="I7" s="348">
        <v>4.9634585985962473E-2</v>
      </c>
      <c r="J7" s="46"/>
      <c r="K7" s="383">
        <v>6.1400698565921244E-2</v>
      </c>
      <c r="L7" s="383">
        <v>-6.9163726293261396E-2</v>
      </c>
      <c r="M7" s="383">
        <v>-8.3529746913212702E-3</v>
      </c>
      <c r="N7" s="46"/>
      <c r="O7" s="46"/>
      <c r="P7" s="46"/>
      <c r="Q7" s="46"/>
      <c r="R7" s="46"/>
      <c r="S7" s="383">
        <v>8.2399261510993749E-2</v>
      </c>
      <c r="T7" s="383">
        <v>1.3077128911877375E-3</v>
      </c>
      <c r="U7" s="383">
        <v>3.9856772838534497E-2</v>
      </c>
    </row>
    <row r="8" spans="1:21" s="3" customFormat="1">
      <c r="A8" s="47"/>
      <c r="B8" s="226" t="s">
        <v>69</v>
      </c>
      <c r="C8" s="335">
        <v>-0.18996882750450977</v>
      </c>
      <c r="D8" s="335">
        <v>0.44505829925795914</v>
      </c>
      <c r="E8" s="335">
        <v>-0.16947890112508973</v>
      </c>
      <c r="F8" s="46"/>
      <c r="G8" s="348">
        <v>-6.911488237476008E-3</v>
      </c>
      <c r="H8" s="348">
        <v>0.16112629941165749</v>
      </c>
      <c r="I8" s="348">
        <v>-1.5019185838168973E-3</v>
      </c>
      <c r="J8" s="39"/>
      <c r="K8" s="383">
        <v>-0.10680061709989003</v>
      </c>
      <c r="L8" s="383">
        <v>0.21037265488776502</v>
      </c>
      <c r="M8" s="383">
        <v>-9.2456883685563235E-2</v>
      </c>
      <c r="N8" s="39"/>
      <c r="O8" s="46"/>
      <c r="P8" s="46"/>
      <c r="Q8" s="46"/>
      <c r="R8" s="39"/>
      <c r="S8" s="383">
        <v>-9.6788949523727699E-2</v>
      </c>
      <c r="T8" s="383">
        <v>0.25694816483037403</v>
      </c>
      <c r="U8" s="383">
        <v>-8.3772702655306841E-2</v>
      </c>
    </row>
    <row r="9" spans="1:21" s="3" customFormat="1">
      <c r="A9" s="47"/>
      <c r="B9" s="226" t="s">
        <v>62</v>
      </c>
      <c r="C9" s="335">
        <v>-0.10975026627210888</v>
      </c>
      <c r="D9" s="335">
        <v>5.6037987761209341E-3</v>
      </c>
      <c r="E9" s="335">
        <v>-7.8328456789043627E-2</v>
      </c>
      <c r="F9" s="46"/>
      <c r="G9" s="348">
        <v>-5.0378206254016088E-2</v>
      </c>
      <c r="H9" s="348">
        <v>0.25828806337203164</v>
      </c>
      <c r="I9" s="348">
        <v>2.9817199434837734E-2</v>
      </c>
      <c r="J9" s="39"/>
      <c r="K9" s="383">
        <v>-0.20390737160036745</v>
      </c>
      <c r="L9" s="383">
        <v>0.10670263362313646</v>
      </c>
      <c r="M9" s="383">
        <v>-0.12139738330751337</v>
      </c>
      <c r="N9" s="39"/>
      <c r="O9" s="46"/>
      <c r="P9" s="46"/>
      <c r="Q9" s="46"/>
      <c r="R9" s="39"/>
      <c r="S9" s="383">
        <v>-0.12129192399111055</v>
      </c>
      <c r="T9" s="383">
        <v>0.11719446732853589</v>
      </c>
      <c r="U9" s="383">
        <v>-5.7812022962564706E-2</v>
      </c>
    </row>
    <row r="10" spans="1:21" s="3" customFormat="1">
      <c r="A10" s="47"/>
      <c r="B10" s="226" t="s">
        <v>39</v>
      </c>
      <c r="C10" s="335" t="s">
        <v>139</v>
      </c>
      <c r="D10" s="335">
        <v>-0.20479517061378585</v>
      </c>
      <c r="E10" s="335">
        <v>-0.2047951706137858</v>
      </c>
      <c r="F10" s="46"/>
      <c r="G10" s="348" t="s">
        <v>139</v>
      </c>
      <c r="H10" s="348">
        <v>-0.16504421935649424</v>
      </c>
      <c r="I10" s="348">
        <v>-0.1650442193564943</v>
      </c>
      <c r="J10" s="39"/>
      <c r="K10" s="383" t="s">
        <v>139</v>
      </c>
      <c r="L10" s="383">
        <v>-0.13770283564104871</v>
      </c>
      <c r="M10" s="383">
        <v>-0.13770283564104868</v>
      </c>
      <c r="N10" s="39"/>
      <c r="O10" s="46"/>
      <c r="P10" s="46"/>
      <c r="Q10" s="46"/>
      <c r="R10" s="39"/>
      <c r="S10" s="383" t="s">
        <v>139</v>
      </c>
      <c r="T10" s="383">
        <v>-0.16858793258952665</v>
      </c>
      <c r="U10" s="383">
        <v>-0.16858793258952687</v>
      </c>
    </row>
    <row r="11" spans="1:21" s="3" customFormat="1">
      <c r="A11" s="47"/>
      <c r="B11" s="226" t="s">
        <v>73</v>
      </c>
      <c r="C11" s="335">
        <v>8.9589935950882132E-2</v>
      </c>
      <c r="D11" s="335">
        <v>0.35996570751300494</v>
      </c>
      <c r="E11" s="335">
        <v>0.13235648265739841</v>
      </c>
      <c r="F11" s="46"/>
      <c r="G11" s="348">
        <v>0.13944269968462303</v>
      </c>
      <c r="H11" s="348">
        <v>0.29751113441301674</v>
      </c>
      <c r="I11" s="348">
        <v>0.16559252041581005</v>
      </c>
      <c r="J11" s="39"/>
      <c r="K11" s="383">
        <v>-1.4432845417174616E-2</v>
      </c>
      <c r="L11" s="383">
        <v>0.18425497494999271</v>
      </c>
      <c r="M11" s="383">
        <v>2.0142607445308977E-2</v>
      </c>
      <c r="N11" s="39"/>
      <c r="O11" s="46"/>
      <c r="P11" s="46"/>
      <c r="Q11" s="46"/>
      <c r="R11" s="39"/>
      <c r="S11" s="383">
        <v>6.9857303072031404E-2</v>
      </c>
      <c r="T11" s="383">
        <v>0.27453600932742978</v>
      </c>
      <c r="U11" s="383">
        <v>0.10386717339413105</v>
      </c>
    </row>
    <row r="12" spans="1:21" s="3" customFormat="1">
      <c r="A12" s="47"/>
      <c r="B12" s="226" t="s">
        <v>74</v>
      </c>
      <c r="C12" s="335">
        <v>0</v>
      </c>
      <c r="D12" s="335">
        <v>-0.12194359875718697</v>
      </c>
      <c r="E12" s="335">
        <v>-0.12194359875718695</v>
      </c>
      <c r="F12" s="46"/>
      <c r="G12" s="348">
        <v>0</v>
      </c>
      <c r="H12" s="348">
        <v>-0.13668741998467895</v>
      </c>
      <c r="I12" s="348">
        <v>-0.13668741998467904</v>
      </c>
      <c r="J12" s="39"/>
      <c r="K12" s="383">
        <v>0</v>
      </c>
      <c r="L12" s="383">
        <v>2.2200013066442308E-2</v>
      </c>
      <c r="M12" s="383">
        <v>2.2200013066442328E-2</v>
      </c>
      <c r="N12" s="39"/>
      <c r="O12" s="46"/>
      <c r="P12" s="46"/>
      <c r="Q12" s="46"/>
      <c r="R12" s="39"/>
      <c r="S12" s="383">
        <v>0</v>
      </c>
      <c r="T12" s="383">
        <v>-8.7832706463340363E-2</v>
      </c>
      <c r="U12" s="383">
        <v>-8.7832706463340446E-2</v>
      </c>
    </row>
    <row r="13" spans="1:21" s="3" customFormat="1">
      <c r="A13" s="47"/>
      <c r="B13" s="226" t="s">
        <v>40</v>
      </c>
      <c r="C13" s="335">
        <v>0</v>
      </c>
      <c r="D13" s="335" t="s">
        <v>139</v>
      </c>
      <c r="E13" s="335" t="s">
        <v>139</v>
      </c>
      <c r="F13" s="46"/>
      <c r="G13" s="348">
        <v>0</v>
      </c>
      <c r="H13" s="335" t="s">
        <v>139</v>
      </c>
      <c r="I13" s="335" t="s">
        <v>139</v>
      </c>
      <c r="J13" s="39"/>
      <c r="K13" s="383">
        <v>0</v>
      </c>
      <c r="L13" s="383" t="s">
        <v>139</v>
      </c>
      <c r="M13" s="383" t="s">
        <v>139</v>
      </c>
      <c r="N13" s="39"/>
      <c r="O13" s="39"/>
      <c r="P13" s="39"/>
      <c r="Q13" s="39"/>
      <c r="R13" s="39"/>
      <c r="S13" s="383">
        <v>0</v>
      </c>
      <c r="T13" s="383" t="s">
        <v>139</v>
      </c>
      <c r="U13" s="383" t="s">
        <v>139</v>
      </c>
    </row>
    <row r="14" spans="1:21" s="3" customFormat="1">
      <c r="A14" s="47" t="s">
        <v>41</v>
      </c>
      <c r="B14" s="227"/>
      <c r="C14" s="336">
        <v>6.4219844876453325E-2</v>
      </c>
      <c r="D14" s="336">
        <v>0.1064178527429281</v>
      </c>
      <c r="E14" s="336">
        <v>8.0133647508647057E-2</v>
      </c>
      <c r="F14" s="46"/>
      <c r="G14" s="336">
        <v>9.5267634323501313E-2</v>
      </c>
      <c r="H14" s="336">
        <v>5.8511115083798644E-2</v>
      </c>
      <c r="I14" s="336">
        <v>8.1406638468043496E-2</v>
      </c>
      <c r="J14" s="224"/>
      <c r="K14" s="384">
        <v>-3.4345951907542912E-3</v>
      </c>
      <c r="L14" s="384">
        <v>-2.3060691896197413E-2</v>
      </c>
      <c r="M14" s="384">
        <v>-1.1038048209274048E-2</v>
      </c>
      <c r="N14" s="224"/>
      <c r="O14" s="224"/>
      <c r="P14" s="224"/>
      <c r="Q14" s="224"/>
      <c r="R14" s="224"/>
      <c r="S14" s="384">
        <v>5.156491275626833E-2</v>
      </c>
      <c r="T14" s="384">
        <v>4.4950073919330744E-2</v>
      </c>
      <c r="U14" s="384">
        <v>4.9046817844274594E-2</v>
      </c>
    </row>
    <row r="15" spans="1:21" s="3" customFormat="1">
      <c r="A15" s="118"/>
      <c r="B15" s="118"/>
      <c r="C15" s="121"/>
      <c r="D15" s="121"/>
      <c r="E15" s="121"/>
      <c r="F15" s="121"/>
      <c r="G15" s="121"/>
      <c r="H15" s="121"/>
      <c r="I15" s="121"/>
      <c r="J15" s="121"/>
      <c r="K15" s="385"/>
      <c r="L15" s="385"/>
      <c r="M15" s="385"/>
      <c r="N15" s="121"/>
      <c r="O15" s="225"/>
      <c r="P15" s="225"/>
      <c r="Q15" s="225"/>
      <c r="R15" s="121"/>
      <c r="S15" s="385"/>
      <c r="T15" s="385"/>
      <c r="U15" s="385"/>
    </row>
    <row r="16" spans="1:21" s="3" customFormat="1">
      <c r="A16" s="47"/>
      <c r="B16" s="226" t="s">
        <v>35</v>
      </c>
      <c r="C16" s="335">
        <v>0.15596447400365279</v>
      </c>
      <c r="D16" s="335">
        <v>1.2221907784043407E-2</v>
      </c>
      <c r="E16" s="335">
        <v>7.1394469824523216E-2</v>
      </c>
      <c r="F16" s="46"/>
      <c r="G16" s="348">
        <v>0.21186578327270963</v>
      </c>
      <c r="H16" s="348">
        <v>-1.9747561474670355E-2</v>
      </c>
      <c r="I16" s="348">
        <v>6.904824557536085E-2</v>
      </c>
      <c r="J16" s="46"/>
      <c r="K16" s="383">
        <v>0.14142273697431462</v>
      </c>
      <c r="L16" s="383">
        <v>1.6943316932255158E-2</v>
      </c>
      <c r="M16" s="383">
        <v>6.7500905310531822E-2</v>
      </c>
      <c r="N16" s="46"/>
      <c r="O16" s="46"/>
      <c r="P16" s="46"/>
      <c r="Q16" s="46"/>
      <c r="R16" s="46"/>
      <c r="S16" s="383">
        <v>0.16856563865118837</v>
      </c>
      <c r="T16" s="383">
        <v>2.9585625204945278E-3</v>
      </c>
      <c r="U16" s="383">
        <v>6.926390377098357E-2</v>
      </c>
    </row>
    <row r="17" spans="1:21" s="3" customFormat="1">
      <c r="A17" s="47"/>
      <c r="B17" s="226" t="s">
        <v>36</v>
      </c>
      <c r="C17" s="335">
        <v>8.2724340707441252E-2</v>
      </c>
      <c r="D17" s="335">
        <v>0.19573396931322581</v>
      </c>
      <c r="E17" s="335">
        <v>0.12395161637668417</v>
      </c>
      <c r="F17" s="46"/>
      <c r="G17" s="348">
        <v>2.6380864977964387E-2</v>
      </c>
      <c r="H17" s="348">
        <v>0.10498410540689934</v>
      </c>
      <c r="I17" s="348">
        <v>5.6918568780831673E-2</v>
      </c>
      <c r="J17" s="46"/>
      <c r="K17" s="383">
        <v>-6.9846026335876291E-2</v>
      </c>
      <c r="L17" s="383">
        <v>8.179818098398664E-2</v>
      </c>
      <c r="M17" s="383">
        <v>-1.2366021499019247E-2</v>
      </c>
      <c r="N17" s="46"/>
      <c r="O17" s="46"/>
      <c r="P17" s="46"/>
      <c r="Q17" s="46"/>
      <c r="R17" s="46"/>
      <c r="S17" s="383">
        <v>1.0895822717225031E-2</v>
      </c>
      <c r="T17" s="383">
        <v>0.12448684676989354</v>
      </c>
      <c r="U17" s="383">
        <v>5.3801098639239223E-2</v>
      </c>
    </row>
    <row r="18" spans="1:21" s="3" customFormat="1">
      <c r="A18" s="47"/>
      <c r="B18" s="226" t="s">
        <v>68</v>
      </c>
      <c r="C18" s="335" t="s">
        <v>139</v>
      </c>
      <c r="D18" s="335">
        <v>4.2415959703756889E-2</v>
      </c>
      <c r="E18" s="335">
        <v>4.1857459147476898E-2</v>
      </c>
      <c r="F18" s="46"/>
      <c r="G18" s="335" t="s">
        <v>139</v>
      </c>
      <c r="H18" s="348">
        <v>2.5168452977470397E-2</v>
      </c>
      <c r="I18" s="348">
        <v>2.5677916149853177E-2</v>
      </c>
      <c r="J18" s="46"/>
      <c r="K18" s="383" t="s">
        <v>139</v>
      </c>
      <c r="L18" s="383">
        <v>8.8293464830684704E-2</v>
      </c>
      <c r="M18" s="383">
        <v>8.8293464830684731E-2</v>
      </c>
      <c r="N18" s="46"/>
      <c r="O18" s="46"/>
      <c r="P18" s="46"/>
      <c r="Q18" s="46"/>
      <c r="R18" s="46"/>
      <c r="S18" s="383" t="s">
        <v>139</v>
      </c>
      <c r="T18" s="383">
        <v>5.1718861445399424E-2</v>
      </c>
      <c r="U18" s="383">
        <v>5.1718861445399306E-2</v>
      </c>
    </row>
    <row r="19" spans="1:21" s="3" customFormat="1">
      <c r="A19" s="47"/>
      <c r="B19" s="226" t="s">
        <v>92</v>
      </c>
      <c r="C19" s="335">
        <v>0.39</v>
      </c>
      <c r="D19" s="335">
        <v>0.61033034733769598</v>
      </c>
      <c r="E19" s="335">
        <v>0.57999999999999996</v>
      </c>
      <c r="F19" s="46"/>
      <c r="G19" s="348">
        <v>0.37</v>
      </c>
      <c r="H19" s="348">
        <v>0.24</v>
      </c>
      <c r="I19" s="348">
        <v>0.26102560922190193</v>
      </c>
      <c r="J19" s="46"/>
      <c r="K19" s="383">
        <v>-0.22</v>
      </c>
      <c r="L19" s="383">
        <v>5.1411441490897491E-2</v>
      </c>
      <c r="M19" s="383">
        <f>((2.7+36.4)/(3.4+34.6))-1</f>
        <v>2.8947368421052611E-2</v>
      </c>
      <c r="N19" s="46"/>
      <c r="O19" s="46"/>
      <c r="P19" s="46"/>
      <c r="Q19" s="46"/>
      <c r="R19" s="46"/>
      <c r="S19" s="383">
        <v>0.2</v>
      </c>
      <c r="T19" s="383">
        <v>0.27</v>
      </c>
      <c r="U19" s="383">
        <f>((112.7+13.3)/(11.1+89))-1</f>
        <v>0.25874125874125875</v>
      </c>
    </row>
    <row r="20" spans="1:21" s="3" customFormat="1">
      <c r="A20" s="47"/>
      <c r="B20" s="226" t="s">
        <v>37</v>
      </c>
      <c r="C20" s="335">
        <v>-2.2697987910139154E-2</v>
      </c>
      <c r="D20" s="335">
        <v>-0.12326167534513</v>
      </c>
      <c r="E20" s="335">
        <v>-4.1187361301582209E-2</v>
      </c>
      <c r="F20" s="46"/>
      <c r="G20" s="348">
        <v>6.7982601630023056E-3</v>
      </c>
      <c r="H20" s="348">
        <v>-0.21549118786728921</v>
      </c>
      <c r="I20" s="348">
        <v>-4.0145716632325308E-2</v>
      </c>
      <c r="J20" s="46"/>
      <c r="K20" s="383">
        <v>0.41</v>
      </c>
      <c r="L20" s="383">
        <v>0.12</v>
      </c>
      <c r="M20" s="383">
        <v>0.36</v>
      </c>
      <c r="N20" s="46"/>
      <c r="O20" s="46"/>
      <c r="P20" s="46"/>
      <c r="Q20" s="46"/>
      <c r="R20" s="46"/>
      <c r="S20" s="383">
        <v>0.15</v>
      </c>
      <c r="T20" s="383">
        <v>-0.08</v>
      </c>
      <c r="U20" s="383">
        <v>0.11</v>
      </c>
    </row>
    <row r="21" spans="1:21" s="3" customFormat="1">
      <c r="A21" s="47"/>
      <c r="B21" s="226" t="s">
        <v>38</v>
      </c>
      <c r="C21" s="335">
        <v>-3.3777893869460653E-2</v>
      </c>
      <c r="D21" s="335">
        <v>-0.10477240806631131</v>
      </c>
      <c r="E21" s="335">
        <v>-5.9497236963216765E-2</v>
      </c>
      <c r="F21" s="46"/>
      <c r="G21" s="348">
        <v>4.4477005620898534E-2</v>
      </c>
      <c r="H21" s="348">
        <v>8.3840051023556517E-3</v>
      </c>
      <c r="I21" s="348">
        <v>3.2524583336078564E-2</v>
      </c>
      <c r="J21" s="46"/>
      <c r="K21" s="383">
        <v>-4.6164190358807172E-2</v>
      </c>
      <c r="L21" s="383">
        <v>6.322149725539844E-2</v>
      </c>
      <c r="M21" s="383">
        <v>-1.030705313652309E-2</v>
      </c>
      <c r="N21" s="46"/>
      <c r="O21" s="46"/>
      <c r="P21" s="46"/>
      <c r="Q21" s="46"/>
      <c r="R21" s="46"/>
      <c r="S21" s="383">
        <v>-1.2065333924567375E-2</v>
      </c>
      <c r="T21" s="383">
        <v>-1.4062924081422045E-2</v>
      </c>
      <c r="U21" s="383">
        <v>-1.2745384933095547E-2</v>
      </c>
    </row>
    <row r="22" spans="1:21" s="3" customFormat="1">
      <c r="A22" s="47"/>
      <c r="B22" s="226" t="s">
        <v>61</v>
      </c>
      <c r="C22" s="335">
        <v>-4.0321371101313425E-2</v>
      </c>
      <c r="D22" s="335">
        <v>0.18116255211393434</v>
      </c>
      <c r="E22" s="335">
        <v>3.7302096025843355E-2</v>
      </c>
      <c r="F22" s="46"/>
      <c r="G22" s="348">
        <v>-4.6843605897173533E-3</v>
      </c>
      <c r="H22" s="348">
        <v>9.760082883295107E-2</v>
      </c>
      <c r="I22" s="348">
        <v>3.1148591457278763E-2</v>
      </c>
      <c r="J22" s="46"/>
      <c r="K22" s="383">
        <v>-0.12156022415957581</v>
      </c>
      <c r="L22" s="383">
        <v>3.8554416492320116E-2</v>
      </c>
      <c r="M22" s="383">
        <v>-6.2942254386856994E-2</v>
      </c>
      <c r="N22" s="46"/>
      <c r="O22" s="46"/>
      <c r="P22" s="46"/>
      <c r="Q22" s="46"/>
      <c r="R22" s="46"/>
      <c r="S22" s="383">
        <v>-5.644256957095669E-2</v>
      </c>
      <c r="T22" s="383">
        <v>0.10171128293199312</v>
      </c>
      <c r="U22" s="383">
        <v>-1.4970514138489932E-4</v>
      </c>
    </row>
    <row r="23" spans="1:21" s="3" customFormat="1">
      <c r="A23" s="47"/>
      <c r="B23" s="226" t="s">
        <v>34</v>
      </c>
      <c r="C23" s="335">
        <v>-0.12069325679353013</v>
      </c>
      <c r="D23" s="335">
        <v>5.3906126208576675E-2</v>
      </c>
      <c r="E23" s="335">
        <v>-2.3129477359448366E-2</v>
      </c>
      <c r="F23" s="46"/>
      <c r="G23" s="348">
        <v>-5.8508749702934272E-2</v>
      </c>
      <c r="H23" s="348">
        <v>1.8248121322092265E-2</v>
      </c>
      <c r="I23" s="348">
        <v>-1.6190276873828308E-2</v>
      </c>
      <c r="J23" s="39"/>
      <c r="K23" s="383">
        <v>-0.1492940820138039</v>
      </c>
      <c r="L23" s="383">
        <v>-4.8956702318700668E-2</v>
      </c>
      <c r="M23" s="383">
        <v>-9.4501201506916113E-2</v>
      </c>
      <c r="N23" s="39"/>
      <c r="O23" s="39"/>
      <c r="P23" s="39"/>
      <c r="Q23" s="39"/>
      <c r="R23" s="39"/>
      <c r="S23" s="383">
        <v>-0.10969884013951402</v>
      </c>
      <c r="T23" s="383">
        <v>6.9289935043920069E-3</v>
      </c>
      <c r="U23" s="383">
        <v>-4.5330601081282708E-2</v>
      </c>
    </row>
    <row r="24" spans="1:21" s="3" customFormat="1">
      <c r="A24" s="47" t="s">
        <v>71</v>
      </c>
      <c r="B24" s="227"/>
      <c r="C24" s="336">
        <v>3.283312050924022E-2</v>
      </c>
      <c r="D24" s="336">
        <v>9.3099817369295984E-2</v>
      </c>
      <c r="E24" s="336">
        <v>5.9648809592169637E-2</v>
      </c>
      <c r="F24" s="46"/>
      <c r="G24" s="336">
        <v>4.4216693519689043E-2</v>
      </c>
      <c r="H24" s="336">
        <v>5.1849796901031454E-2</v>
      </c>
      <c r="I24" s="336">
        <v>4.768732082037451E-2</v>
      </c>
      <c r="J24" s="224"/>
      <c r="K24" s="384">
        <v>-3.91885498468071E-2</v>
      </c>
      <c r="L24" s="384">
        <v>4.5395512478935446E-2</v>
      </c>
      <c r="M24" s="384">
        <v>-1.3249223939255025E-3</v>
      </c>
      <c r="N24" s="224"/>
      <c r="O24" s="224"/>
      <c r="P24" s="224"/>
      <c r="Q24" s="224"/>
      <c r="R24" s="224"/>
      <c r="S24" s="384">
        <v>1.1468127829950697E-2</v>
      </c>
      <c r="T24" s="384">
        <v>6.2626815459820503E-2</v>
      </c>
      <c r="U24" s="384">
        <v>3.4445238347864865E-2</v>
      </c>
    </row>
    <row r="25" spans="1:21" s="3" customFormat="1">
      <c r="A25" s="118"/>
      <c r="B25" s="118"/>
      <c r="C25" s="121"/>
      <c r="D25" s="121"/>
      <c r="E25" s="121"/>
      <c r="F25" s="46"/>
      <c r="G25" s="121"/>
      <c r="H25" s="121"/>
      <c r="I25" s="121"/>
      <c r="J25" s="121"/>
      <c r="K25" s="385"/>
      <c r="L25" s="385"/>
      <c r="M25" s="385"/>
      <c r="N25" s="121"/>
      <c r="O25" s="225"/>
      <c r="P25" s="225"/>
      <c r="Q25" s="225"/>
      <c r="R25" s="121"/>
      <c r="S25" s="385"/>
      <c r="T25" s="385"/>
      <c r="U25" s="385"/>
    </row>
    <row r="26" spans="1:21" s="3" customFormat="1">
      <c r="A26" s="47"/>
      <c r="B26" s="226" t="s">
        <v>31</v>
      </c>
      <c r="C26" s="335">
        <v>2.52527197658832E-2</v>
      </c>
      <c r="D26" s="335">
        <v>-0.4246035459916474</v>
      </c>
      <c r="E26" s="335">
        <v>-0.21733835867312806</v>
      </c>
      <c r="F26" s="46"/>
      <c r="G26" s="348">
        <v>-2.9708655855571822E-2</v>
      </c>
      <c r="H26" s="348">
        <v>-0.3427008521153993</v>
      </c>
      <c r="I26" s="348">
        <v>-0.16938965086376986</v>
      </c>
      <c r="J26" s="46"/>
      <c r="K26" s="383">
        <v>0.14982324825568225</v>
      </c>
      <c r="L26" s="383">
        <v>-0.25466782384026726</v>
      </c>
      <c r="M26" s="383">
        <v>-2.1771698026699302E-2</v>
      </c>
      <c r="N26" s="46"/>
      <c r="O26" s="46"/>
      <c r="P26" s="46"/>
      <c r="Q26" s="46"/>
      <c r="R26" s="46"/>
      <c r="S26" s="383">
        <v>4.8717435435057854E-2</v>
      </c>
      <c r="T26" s="383">
        <v>-0.35045600153699002</v>
      </c>
      <c r="U26" s="383">
        <v>-0.13961635044939369</v>
      </c>
    </row>
    <row r="27" spans="1:21" s="3" customFormat="1">
      <c r="A27" s="47"/>
      <c r="B27" s="226" t="s">
        <v>67</v>
      </c>
      <c r="C27" s="335">
        <v>0.28869930613195416</v>
      </c>
      <c r="D27" s="335">
        <v>0.87541838333629018</v>
      </c>
      <c r="E27" s="335">
        <v>0.57296292358762735</v>
      </c>
      <c r="F27" s="46"/>
      <c r="G27" s="348">
        <v>0.27723438754239299</v>
      </c>
      <c r="H27" s="348">
        <v>0.59668358580925118</v>
      </c>
      <c r="I27" s="348">
        <v>0.43209528294466387</v>
      </c>
      <c r="J27" s="46"/>
      <c r="K27" s="383">
        <v>0.13920658261068072</v>
      </c>
      <c r="L27" s="383">
        <v>0.27771233583897148</v>
      </c>
      <c r="M27" s="383">
        <v>0.21308985336142544</v>
      </c>
      <c r="N27" s="46"/>
      <c r="O27" s="46"/>
      <c r="P27" s="46"/>
      <c r="Q27" s="46"/>
      <c r="R27" s="46"/>
      <c r="S27" s="383">
        <v>0.22992575451454378</v>
      </c>
      <c r="T27" s="383">
        <v>0.54075457200063382</v>
      </c>
      <c r="U27" s="383">
        <v>0.38649070060891877</v>
      </c>
    </row>
    <row r="28" spans="1:21" s="3" customFormat="1">
      <c r="A28" s="47"/>
      <c r="B28" s="226" t="s">
        <v>117</v>
      </c>
      <c r="C28" s="335">
        <v>-0.28215717394583723</v>
      </c>
      <c r="D28" s="335">
        <v>-0.69494410035055965</v>
      </c>
      <c r="E28" s="335">
        <v>-0.35063871682901376</v>
      </c>
      <c r="F28" s="46"/>
      <c r="G28" s="348">
        <v>-4.4615018812822127E-3</v>
      </c>
      <c r="H28" s="348">
        <v>-0.33031602885185141</v>
      </c>
      <c r="I28" s="348">
        <v>-0.10244914119564957</v>
      </c>
      <c r="J28" s="46"/>
      <c r="K28" s="383">
        <v>3.2109066425755318E-2</v>
      </c>
      <c r="L28" s="383" t="s">
        <v>139</v>
      </c>
      <c r="M28" s="383">
        <v>-0.17136003678293044</v>
      </c>
      <c r="N28" s="46"/>
      <c r="O28" s="46"/>
      <c r="P28" s="46"/>
      <c r="Q28" s="46"/>
      <c r="R28" s="46"/>
      <c r="S28" s="383">
        <v>-0.10008682029187645</v>
      </c>
      <c r="T28" s="383">
        <v>-0.61466829886259633</v>
      </c>
      <c r="U28" s="383">
        <v>-0.21333264468606744</v>
      </c>
    </row>
    <row r="29" spans="1:21" s="3" customFormat="1">
      <c r="A29" s="47"/>
      <c r="B29" s="226" t="s">
        <v>32</v>
      </c>
      <c r="C29" s="335">
        <v>0</v>
      </c>
      <c r="D29" s="335">
        <v>0</v>
      </c>
      <c r="E29" s="335">
        <v>0</v>
      </c>
      <c r="F29" s="46"/>
      <c r="G29" s="348">
        <v>0</v>
      </c>
      <c r="H29" s="348">
        <v>0</v>
      </c>
      <c r="I29" s="348">
        <v>0</v>
      </c>
      <c r="J29" s="46"/>
      <c r="K29" s="383">
        <v>0</v>
      </c>
      <c r="L29" s="383">
        <v>0</v>
      </c>
      <c r="M29" s="383">
        <v>0</v>
      </c>
      <c r="N29" s="46"/>
      <c r="O29" s="39"/>
      <c r="P29" s="39"/>
      <c r="Q29" s="39"/>
      <c r="R29" s="46"/>
      <c r="S29" s="383">
        <v>0</v>
      </c>
      <c r="T29" s="383">
        <v>0</v>
      </c>
      <c r="U29" s="383">
        <v>0</v>
      </c>
    </row>
    <row r="30" spans="1:21" s="3" customFormat="1">
      <c r="A30" s="47" t="s">
        <v>33</v>
      </c>
      <c r="B30" s="227"/>
      <c r="C30" s="336">
        <v>0.13192238447984633</v>
      </c>
      <c r="D30" s="336">
        <v>0.15060586810705456</v>
      </c>
      <c r="E30" s="336">
        <v>0.14127728937354375</v>
      </c>
      <c r="F30" s="46"/>
      <c r="G30" s="336">
        <v>0.1196475562483424</v>
      </c>
      <c r="H30" s="336">
        <v>0.15660411373844838</v>
      </c>
      <c r="I30" s="336">
        <v>0.13669081054662963</v>
      </c>
      <c r="J30" s="224"/>
      <c r="K30" s="384">
        <v>0.13946293528091022</v>
      </c>
      <c r="L30" s="384">
        <v>7.1970844801695341E-2</v>
      </c>
      <c r="M30" s="384">
        <v>0.10707832711456002</v>
      </c>
      <c r="N30" s="224"/>
      <c r="O30" s="224"/>
      <c r="P30" s="224"/>
      <c r="Q30" s="224"/>
      <c r="R30" s="224"/>
      <c r="S30" s="384">
        <v>0.13038642415103191</v>
      </c>
      <c r="T30" s="384">
        <v>0.12486771585802714</v>
      </c>
      <c r="U30" s="384">
        <v>0.12773600951489281</v>
      </c>
    </row>
    <row r="31" spans="1:21" s="3" customFormat="1">
      <c r="A31" s="228"/>
      <c r="B31" s="227"/>
      <c r="C31" s="224"/>
      <c r="D31" s="224"/>
      <c r="E31" s="224"/>
      <c r="F31" s="46"/>
      <c r="G31" s="224"/>
      <c r="H31" s="224"/>
      <c r="I31" s="224"/>
      <c r="J31" s="224"/>
      <c r="K31" s="386"/>
      <c r="L31" s="386"/>
      <c r="M31" s="386"/>
      <c r="N31" s="224"/>
      <c r="O31" s="229"/>
      <c r="P31" s="229"/>
      <c r="Q31" s="229"/>
      <c r="R31" s="224"/>
      <c r="S31" s="386"/>
      <c r="T31" s="386"/>
      <c r="U31" s="386"/>
    </row>
    <row r="32" spans="1:21" s="3" customFormat="1">
      <c r="A32" s="47"/>
      <c r="B32" s="226" t="s">
        <v>27</v>
      </c>
      <c r="C32" s="335">
        <v>-7.2442746507311619E-3</v>
      </c>
      <c r="D32" s="335">
        <v>4.4975756641939792E-2</v>
      </c>
      <c r="E32" s="335">
        <v>2.6566810002361437E-2</v>
      </c>
      <c r="F32" s="46"/>
      <c r="G32" s="348">
        <v>-0.24949137548384173</v>
      </c>
      <c r="H32" s="348">
        <v>-6.8155330755697727E-2</v>
      </c>
      <c r="I32" s="348">
        <v>-0.12898725627183721</v>
      </c>
      <c r="J32" s="46"/>
      <c r="K32" s="383">
        <v>-0.12433956297711247</v>
      </c>
      <c r="L32" s="383">
        <v>-0.19347838855133628</v>
      </c>
      <c r="M32" s="383">
        <v>-0.17207854576745604</v>
      </c>
      <c r="N32" s="46"/>
      <c r="O32" s="46"/>
      <c r="P32" s="46"/>
      <c r="Q32" s="46"/>
      <c r="R32" s="46"/>
      <c r="S32" s="383">
        <v>-0.12484884452619255</v>
      </c>
      <c r="T32" s="383">
        <v>-7.1821169721613481E-2</v>
      </c>
      <c r="U32" s="383">
        <v>-8.948235722732352E-2</v>
      </c>
    </row>
    <row r="33" spans="1:21" s="3" customFormat="1">
      <c r="A33" s="47"/>
      <c r="B33" s="226" t="s">
        <v>28</v>
      </c>
      <c r="C33" s="335">
        <v>4.490719622541537E-2</v>
      </c>
      <c r="D33" s="335">
        <v>-0.15638225689485399</v>
      </c>
      <c r="E33" s="335">
        <v>-4.2175925358343837E-2</v>
      </c>
      <c r="F33" s="46"/>
      <c r="G33" s="348">
        <v>2.6392514871266745E-2</v>
      </c>
      <c r="H33" s="348">
        <v>-1.0283310884530147E-2</v>
      </c>
      <c r="I33" s="348">
        <v>8.4005561567565036E-3</v>
      </c>
      <c r="J33" s="39"/>
      <c r="K33" s="383">
        <v>-0.42262175007330982</v>
      </c>
      <c r="L33" s="383">
        <v>-0.23723311743955597</v>
      </c>
      <c r="M33" s="383">
        <v>-0.33301817880761903</v>
      </c>
      <c r="N33" s="39"/>
      <c r="O33" s="46"/>
      <c r="P33" s="46"/>
      <c r="Q33" s="46"/>
      <c r="R33" s="39"/>
      <c r="S33" s="383">
        <v>-0.10536543704701476</v>
      </c>
      <c r="T33" s="383">
        <v>-0.13629091001683832</v>
      </c>
      <c r="U33" s="383">
        <v>-0.11979320760985307</v>
      </c>
    </row>
    <row r="34" spans="1:21" s="3" customFormat="1">
      <c r="A34" s="47"/>
      <c r="B34" s="226" t="s">
        <v>63</v>
      </c>
      <c r="C34" s="335">
        <v>5.1861431393940794E-3</v>
      </c>
      <c r="D34" s="335">
        <v>0.23235920065268001</v>
      </c>
      <c r="E34" s="335">
        <v>0.13793499210725704</v>
      </c>
      <c r="F34" s="46"/>
      <c r="G34" s="348">
        <v>0.10584649577899985</v>
      </c>
      <c r="H34" s="348">
        <v>0.1832466341353361</v>
      </c>
      <c r="I34" s="348">
        <v>0.1514523204273</v>
      </c>
      <c r="J34" s="39"/>
      <c r="K34" s="383">
        <v>-3.2723155239968008E-2</v>
      </c>
      <c r="L34" s="383">
        <v>6.09804021129031E-2</v>
      </c>
      <c r="M34" s="383">
        <v>2.3545103298443112E-2</v>
      </c>
      <c r="N34" s="39"/>
      <c r="O34" s="46"/>
      <c r="P34" s="46"/>
      <c r="Q34" s="46"/>
      <c r="R34" s="39"/>
      <c r="S34" s="383">
        <v>2.4917552435161215E-2</v>
      </c>
      <c r="T34" s="383">
        <v>0.1547722167405414</v>
      </c>
      <c r="U34" s="383">
        <v>0.10174720505913308</v>
      </c>
    </row>
    <row r="35" spans="1:21" s="3" customFormat="1">
      <c r="A35" s="47"/>
      <c r="B35" s="226" t="s">
        <v>143</v>
      </c>
      <c r="C35" s="335" t="s">
        <v>139</v>
      </c>
      <c r="D35" s="335" t="s">
        <v>139</v>
      </c>
      <c r="E35" s="335" t="s">
        <v>139</v>
      </c>
      <c r="F35" s="46"/>
      <c r="G35" s="348" t="s">
        <v>139</v>
      </c>
      <c r="H35" s="348" t="s">
        <v>139</v>
      </c>
      <c r="I35" s="348" t="s">
        <v>139</v>
      </c>
      <c r="J35" s="39"/>
      <c r="K35" s="383">
        <v>0.32953871402942553</v>
      </c>
      <c r="L35" s="383" t="s">
        <v>139</v>
      </c>
      <c r="M35" s="383">
        <v>0.60373307968491485</v>
      </c>
      <c r="N35" s="39"/>
      <c r="O35" s="46"/>
      <c r="P35" s="46"/>
      <c r="Q35" s="46"/>
      <c r="R35" s="39"/>
      <c r="S35" s="383" t="s">
        <v>139</v>
      </c>
      <c r="T35" s="383" t="s">
        <v>139</v>
      </c>
      <c r="U35" s="383" t="s">
        <v>139</v>
      </c>
    </row>
    <row r="36" spans="1:21" s="3" customFormat="1">
      <c r="A36" s="47"/>
      <c r="B36" s="226" t="s">
        <v>29</v>
      </c>
      <c r="C36" s="335" t="s">
        <v>139</v>
      </c>
      <c r="D36" s="335">
        <v>0.4988066595238092</v>
      </c>
      <c r="E36" s="335" t="s">
        <v>139</v>
      </c>
      <c r="F36" s="46"/>
      <c r="G36" s="348" t="s">
        <v>139</v>
      </c>
      <c r="H36" s="348">
        <v>0.2</v>
      </c>
      <c r="I36" s="348" t="s">
        <v>139</v>
      </c>
      <c r="J36" s="39"/>
      <c r="K36" s="383">
        <v>0.06</v>
      </c>
      <c r="L36" s="383">
        <v>0.75</v>
      </c>
      <c r="M36" s="383">
        <v>0.33</v>
      </c>
      <c r="N36" s="39"/>
      <c r="O36" s="39"/>
      <c r="P36" s="39"/>
      <c r="Q36" s="39"/>
      <c r="R36" s="39"/>
      <c r="S36" s="383" t="s">
        <v>139</v>
      </c>
      <c r="T36" s="383">
        <v>0.43</v>
      </c>
      <c r="U36" s="383">
        <v>0.86</v>
      </c>
    </row>
    <row r="37" spans="1:21" s="3" customFormat="1">
      <c r="A37" s="47" t="s">
        <v>30</v>
      </c>
      <c r="B37" s="227"/>
      <c r="C37" s="336">
        <v>5.503705142013212E-2</v>
      </c>
      <c r="D37" s="336">
        <v>0.20337617161215296</v>
      </c>
      <c r="E37" s="336">
        <v>0.14184393840720622</v>
      </c>
      <c r="F37" s="46"/>
      <c r="G37" s="336">
        <v>0.17637276439182956</v>
      </c>
      <c r="H37" s="336">
        <v>0.16148541555386814</v>
      </c>
      <c r="I37" s="336">
        <v>0.16747558922023892</v>
      </c>
      <c r="J37" s="224"/>
      <c r="K37" s="384">
        <v>-2.8817788241957753E-2</v>
      </c>
      <c r="L37" s="384">
        <v>4.3781549722451359E-2</v>
      </c>
      <c r="M37" s="384">
        <v>1.3025912279189842E-2</v>
      </c>
      <c r="N37" s="224"/>
      <c r="O37" s="224"/>
      <c r="P37" s="224"/>
      <c r="Q37" s="224"/>
      <c r="R37" s="224"/>
      <c r="S37" s="384">
        <v>6.1942958119096829E-2</v>
      </c>
      <c r="T37" s="384">
        <v>0.13330493377037192</v>
      </c>
      <c r="U37" s="384">
        <v>0.10376119035164164</v>
      </c>
    </row>
    <row r="38" spans="1:21" s="3" customFormat="1">
      <c r="A38" s="118"/>
      <c r="B38" s="118"/>
      <c r="C38" s="121"/>
      <c r="D38" s="121"/>
      <c r="E38" s="121"/>
      <c r="F38" s="46"/>
      <c r="G38" s="121"/>
      <c r="H38" s="121"/>
      <c r="I38" s="121"/>
      <c r="J38" s="121"/>
      <c r="K38" s="385"/>
      <c r="L38" s="385"/>
      <c r="M38" s="385"/>
      <c r="N38" s="121"/>
      <c r="O38" s="225"/>
      <c r="P38" s="225"/>
      <c r="Q38" s="225"/>
      <c r="R38" s="121"/>
      <c r="S38" s="385"/>
      <c r="T38" s="385"/>
      <c r="U38" s="385"/>
    </row>
    <row r="39" spans="1:21" s="3" customFormat="1">
      <c r="A39" s="47"/>
      <c r="B39" s="226" t="s">
        <v>23</v>
      </c>
      <c r="C39" s="335" t="s">
        <v>139</v>
      </c>
      <c r="D39" s="335">
        <v>-4.6868798693064005E-2</v>
      </c>
      <c r="E39" s="335">
        <v>-4.6868798693064012E-2</v>
      </c>
      <c r="F39" s="46"/>
      <c r="G39" s="348" t="s">
        <v>139</v>
      </c>
      <c r="H39" s="348">
        <v>0.14225066119534671</v>
      </c>
      <c r="I39" s="348">
        <v>0.14225066119534674</v>
      </c>
      <c r="J39" s="46"/>
      <c r="K39" s="383" t="s">
        <v>139</v>
      </c>
      <c r="L39" s="383">
        <v>-0.25999468958266947</v>
      </c>
      <c r="M39" s="383">
        <v>-0.25999468958266952</v>
      </c>
      <c r="N39" s="46"/>
      <c r="O39" s="46"/>
      <c r="P39" s="46"/>
      <c r="Q39" s="46"/>
      <c r="R39" s="46"/>
      <c r="S39" s="383" t="s">
        <v>139</v>
      </c>
      <c r="T39" s="383">
        <v>-6.3451664288893705E-2</v>
      </c>
      <c r="U39" s="383">
        <v>-6.3451664288893692E-2</v>
      </c>
    </row>
    <row r="40" spans="1:21" s="3" customFormat="1">
      <c r="A40" s="47"/>
      <c r="B40" s="226" t="s">
        <v>24</v>
      </c>
      <c r="C40" s="335" t="s">
        <v>139</v>
      </c>
      <c r="D40" s="335">
        <v>4.5157169474927983E-2</v>
      </c>
      <c r="E40" s="335">
        <v>4.5136392459988746E-2</v>
      </c>
      <c r="F40" s="46"/>
      <c r="G40" s="348" t="s">
        <v>139</v>
      </c>
      <c r="H40" s="348">
        <v>-5.9278834438657828E-2</v>
      </c>
      <c r="I40" s="348">
        <v>-5.9273130442241438E-2</v>
      </c>
      <c r="J40" s="46"/>
      <c r="K40" s="383" t="s">
        <v>139</v>
      </c>
      <c r="L40" s="383">
        <v>7.1231867412981112E-2</v>
      </c>
      <c r="M40" s="383">
        <v>7.123186741298107E-2</v>
      </c>
      <c r="N40" s="46"/>
      <c r="O40" s="46"/>
      <c r="P40" s="46"/>
      <c r="Q40" s="46"/>
      <c r="R40" s="39"/>
      <c r="S40" s="383">
        <v>-0.65368878178577694</v>
      </c>
      <c r="T40" s="383">
        <v>1.5207079537315531E-2</v>
      </c>
      <c r="U40" s="383">
        <v>1.520302184281098E-2</v>
      </c>
    </row>
    <row r="41" spans="1:21" s="3" customFormat="1">
      <c r="A41" s="47"/>
      <c r="B41" s="226" t="s">
        <v>25</v>
      </c>
      <c r="C41" s="335" t="s">
        <v>139</v>
      </c>
      <c r="D41" s="335">
        <v>-0.17030746721494464</v>
      </c>
      <c r="E41" s="335">
        <v>-0.18602551053091443</v>
      </c>
      <c r="F41" s="46"/>
      <c r="G41" s="348" t="s">
        <v>139</v>
      </c>
      <c r="H41" s="348">
        <v>-0.38010036694922622</v>
      </c>
      <c r="I41" s="348">
        <v>-0.39918773340548935</v>
      </c>
      <c r="J41" s="39"/>
      <c r="K41" s="383">
        <v>-0.55808483376022155</v>
      </c>
      <c r="L41" s="383">
        <v>-0.24841234230466916</v>
      </c>
      <c r="M41" s="383">
        <v>-0.26532688143495325</v>
      </c>
      <c r="N41" s="39"/>
      <c r="O41" s="39"/>
      <c r="P41" s="39"/>
      <c r="Q41" s="39"/>
      <c r="R41" s="39"/>
      <c r="S41" s="383">
        <v>-0.85298497528379336</v>
      </c>
      <c r="T41" s="383">
        <v>-0.2612006970148415</v>
      </c>
      <c r="U41" s="383">
        <v>-0.27838258387646136</v>
      </c>
    </row>
    <row r="42" spans="1:21" s="3" customFormat="1">
      <c r="A42" s="47" t="s">
        <v>26</v>
      </c>
      <c r="B42" s="227"/>
      <c r="C42" s="336" t="s">
        <v>139</v>
      </c>
      <c r="D42" s="336">
        <v>-2.9267121965815397E-2</v>
      </c>
      <c r="E42" s="336">
        <v>-3.2959928782085465E-2</v>
      </c>
      <c r="F42" s="46"/>
      <c r="G42" s="336" t="s">
        <v>139</v>
      </c>
      <c r="H42" s="336">
        <v>-5.5673621404837413E-2</v>
      </c>
      <c r="I42" s="336">
        <v>-6.0042722960650136E-2</v>
      </c>
      <c r="J42" s="224"/>
      <c r="K42" s="384">
        <v>-0.55808483376022155</v>
      </c>
      <c r="L42" s="384">
        <v>-9.6298013287894585E-2</v>
      </c>
      <c r="M42" s="384">
        <v>-0.10100592573684673</v>
      </c>
      <c r="N42" s="224"/>
      <c r="O42" s="224"/>
      <c r="P42" s="224"/>
      <c r="Q42" s="224"/>
      <c r="R42" s="224"/>
      <c r="S42" s="384">
        <v>-0.85287558158477328</v>
      </c>
      <c r="T42" s="384">
        <v>-6.0648226677467776E-2</v>
      </c>
      <c r="U42" s="384">
        <v>-6.4998188697673626E-2</v>
      </c>
    </row>
    <row r="43" spans="1:21" s="3" customFormat="1">
      <c r="A43" s="47"/>
      <c r="B43" s="226"/>
      <c r="C43" s="46"/>
      <c r="D43" s="46"/>
      <c r="E43" s="46"/>
      <c r="F43" s="46"/>
      <c r="G43" s="46"/>
      <c r="H43" s="46"/>
      <c r="I43" s="46"/>
      <c r="J43" s="224"/>
      <c r="K43" s="387"/>
      <c r="L43" s="387"/>
      <c r="M43" s="387"/>
      <c r="N43" s="46"/>
      <c r="O43" s="230"/>
      <c r="P43" s="230"/>
      <c r="Q43" s="230"/>
      <c r="R43" s="46"/>
      <c r="S43" s="387"/>
      <c r="T43" s="387"/>
      <c r="U43" s="387"/>
    </row>
    <row r="44" spans="1:21" s="3" customFormat="1">
      <c r="A44" s="47"/>
      <c r="B44" s="226" t="s">
        <v>123</v>
      </c>
      <c r="C44" s="335" t="s">
        <v>139</v>
      </c>
      <c r="D44" s="335" t="s">
        <v>139</v>
      </c>
      <c r="E44" s="335" t="s">
        <v>139</v>
      </c>
      <c r="F44" s="46"/>
      <c r="G44" s="348" t="s">
        <v>139</v>
      </c>
      <c r="H44" s="348" t="s">
        <v>139</v>
      </c>
      <c r="I44" s="348" t="s">
        <v>139</v>
      </c>
      <c r="J44" s="39"/>
      <c r="K44" s="383" t="s">
        <v>139</v>
      </c>
      <c r="L44" s="383">
        <v>0.11586758244510104</v>
      </c>
      <c r="M44" s="383">
        <v>0.41631493477581161</v>
      </c>
      <c r="N44" s="39"/>
      <c r="O44" s="39"/>
      <c r="P44" s="39"/>
      <c r="Q44" s="39"/>
      <c r="R44" s="39"/>
      <c r="S44" s="383" t="s">
        <v>139</v>
      </c>
      <c r="T44" s="383" t="s">
        <v>139</v>
      </c>
      <c r="U44" s="383" t="s">
        <v>139</v>
      </c>
    </row>
    <row r="45" spans="1:21" s="3" customFormat="1">
      <c r="A45" s="47" t="s">
        <v>72</v>
      </c>
      <c r="B45" s="227"/>
      <c r="C45" s="336" t="s">
        <v>139</v>
      </c>
      <c r="D45" s="336" t="s">
        <v>139</v>
      </c>
      <c r="E45" s="336" t="s">
        <v>139</v>
      </c>
      <c r="F45" s="224"/>
      <c r="G45" s="336" t="s">
        <v>139</v>
      </c>
      <c r="H45" s="336" t="s">
        <v>139</v>
      </c>
      <c r="I45" s="336" t="s">
        <v>139</v>
      </c>
      <c r="J45" s="224"/>
      <c r="K45" s="384" t="s">
        <v>139</v>
      </c>
      <c r="L45" s="384">
        <v>0.12</v>
      </c>
      <c r="M45" s="384">
        <v>0.42</v>
      </c>
      <c r="N45" s="224"/>
      <c r="O45" s="224"/>
      <c r="P45" s="224"/>
      <c r="Q45" s="224"/>
      <c r="R45" s="224"/>
      <c r="S45" s="384" t="s">
        <v>139</v>
      </c>
      <c r="T45" s="384" t="s">
        <v>139</v>
      </c>
      <c r="U45" s="384" t="s">
        <v>139</v>
      </c>
    </row>
    <row r="46" spans="1:21" s="3" customFormat="1">
      <c r="A46" s="47"/>
      <c r="B46" s="226"/>
      <c r="C46" s="46"/>
      <c r="D46" s="46"/>
      <c r="E46" s="46"/>
      <c r="F46" s="46"/>
      <c r="G46" s="46"/>
      <c r="H46" s="46"/>
      <c r="I46" s="46"/>
      <c r="J46" s="235"/>
      <c r="K46" s="387"/>
      <c r="L46" s="387"/>
      <c r="M46" s="387"/>
      <c r="N46" s="259"/>
      <c r="O46" s="230"/>
      <c r="P46" s="230"/>
      <c r="Q46" s="230"/>
      <c r="R46" s="46"/>
      <c r="S46" s="387"/>
      <c r="T46" s="387"/>
      <c r="U46" s="387"/>
    </row>
    <row r="47" spans="1:21" s="3" customFormat="1">
      <c r="A47" s="10" t="s">
        <v>42</v>
      </c>
      <c r="B47" s="241"/>
      <c r="C47" s="336">
        <v>6.4043235112463515E-2</v>
      </c>
      <c r="D47" s="336">
        <v>0.12215491245975617</v>
      </c>
      <c r="E47" s="336">
        <v>0.09</v>
      </c>
      <c r="F47" s="235"/>
      <c r="G47" s="336">
        <v>8.9831899663446596E-2</v>
      </c>
      <c r="H47" s="336">
        <v>8.6279408690663348E-2</v>
      </c>
      <c r="I47" s="336">
        <v>8.8271614913103688E-2</v>
      </c>
      <c r="J47" s="235"/>
      <c r="K47" s="384">
        <v>5.8679543612259197E-3</v>
      </c>
      <c r="L47" s="384">
        <v>2.0489730840033363E-2</v>
      </c>
      <c r="M47" s="384">
        <v>1.2356154407006928E-2</v>
      </c>
      <c r="N47" s="235"/>
      <c r="O47" s="235"/>
      <c r="P47" s="235"/>
      <c r="Q47" s="235"/>
      <c r="R47" s="235"/>
      <c r="S47" s="384">
        <v>5.2446359507998135E-2</v>
      </c>
      <c r="T47" s="384">
        <v>7.4669115695286281E-2</v>
      </c>
      <c r="U47" s="384">
        <v>6.226016301521823E-2</v>
      </c>
    </row>
    <row r="48" spans="1:21" s="3" customFormat="1">
      <c r="A48" s="10"/>
      <c r="B48" s="241"/>
      <c r="C48" s="235"/>
      <c r="D48" s="235"/>
      <c r="E48" s="235"/>
      <c r="F48" s="235"/>
      <c r="G48" s="235"/>
      <c r="H48" s="235"/>
      <c r="I48" s="235"/>
      <c r="J48" s="235"/>
      <c r="K48" s="388"/>
      <c r="L48" s="388"/>
      <c r="M48" s="388"/>
      <c r="N48" s="235"/>
      <c r="O48" s="235"/>
      <c r="P48" s="235"/>
      <c r="Q48" s="235"/>
      <c r="R48" s="235"/>
      <c r="S48" s="388"/>
      <c r="T48" s="388"/>
      <c r="U48" s="388"/>
    </row>
    <row r="49" spans="1:24" s="3" customFormat="1">
      <c r="A49" s="10" t="s">
        <v>43</v>
      </c>
      <c r="B49" s="241"/>
      <c r="C49" s="336">
        <v>2.7116855030166975E-2</v>
      </c>
      <c r="D49" s="336">
        <v>0.19359600737652596</v>
      </c>
      <c r="E49" s="336">
        <v>9.6779397401363265E-2</v>
      </c>
      <c r="F49" s="235"/>
      <c r="G49" s="336">
        <v>0.20001373551139529</v>
      </c>
      <c r="H49" s="336">
        <v>0.14788482962721003</v>
      </c>
      <c r="I49" s="336">
        <v>0.17707118749343659</v>
      </c>
      <c r="J49" s="235"/>
      <c r="K49" s="384">
        <v>0.12</v>
      </c>
      <c r="L49" s="384">
        <v>0.13</v>
      </c>
      <c r="M49" s="384">
        <v>0.12</v>
      </c>
      <c r="N49" s="235"/>
      <c r="O49" s="235"/>
      <c r="P49" s="235"/>
      <c r="Q49" s="235"/>
      <c r="R49" s="235"/>
      <c r="S49" s="384">
        <v>0.12</v>
      </c>
      <c r="T49" s="384">
        <v>0.15</v>
      </c>
      <c r="U49" s="384">
        <v>0.13</v>
      </c>
    </row>
    <row r="50" spans="1:24" s="3" customFormat="1" ht="13.5" thickBot="1">
      <c r="A50" s="6"/>
      <c r="B50" s="241"/>
      <c r="C50" s="252"/>
      <c r="D50" s="252"/>
      <c r="E50" s="252"/>
      <c r="F50" s="235"/>
      <c r="G50" s="252"/>
      <c r="H50" s="252"/>
      <c r="I50" s="252"/>
      <c r="J50" s="252"/>
      <c r="K50" s="389"/>
      <c r="L50" s="389"/>
      <c r="M50" s="389"/>
      <c r="N50" s="252"/>
      <c r="O50" s="252"/>
      <c r="P50" s="252"/>
      <c r="Q50" s="252"/>
      <c r="R50" s="235"/>
      <c r="S50" s="389"/>
      <c r="T50" s="389"/>
      <c r="U50" s="389"/>
    </row>
    <row r="51" spans="1:24" s="3" customFormat="1">
      <c r="A51" s="236" t="s">
        <v>124</v>
      </c>
      <c r="B51" s="237"/>
      <c r="C51" s="336">
        <v>6.1971263105370315E-2</v>
      </c>
      <c r="D51" s="336">
        <v>0.12581794606286245</v>
      </c>
      <c r="E51" s="336">
        <v>9.0097827513942963E-2</v>
      </c>
      <c r="F51" s="239"/>
      <c r="G51" s="336">
        <v>9.5767761005518592E-2</v>
      </c>
      <c r="H51" s="336">
        <v>8.9604189097461512E-2</v>
      </c>
      <c r="I51" s="336">
        <v>9.3060367080569514E-2</v>
      </c>
      <c r="J51" s="239"/>
      <c r="K51" s="384">
        <v>0.01</v>
      </c>
      <c r="L51" s="384">
        <v>0.03</v>
      </c>
      <c r="M51" s="384">
        <v>0.02</v>
      </c>
      <c r="N51" s="239"/>
      <c r="O51" s="239"/>
      <c r="P51" s="239"/>
      <c r="Q51" s="239"/>
      <c r="R51" s="239"/>
      <c r="S51" s="384">
        <v>0.06</v>
      </c>
      <c r="T51" s="384">
        <v>0.08</v>
      </c>
      <c r="U51" s="384">
        <v>7.0000000000000007E-2</v>
      </c>
    </row>
    <row r="52" spans="1:24" s="3" customFormat="1">
      <c r="A52" s="11"/>
      <c r="B52" s="241"/>
      <c r="C52" s="235"/>
      <c r="D52" s="235"/>
      <c r="E52" s="235"/>
      <c r="F52" s="235"/>
      <c r="G52" s="235"/>
      <c r="H52" s="235"/>
      <c r="I52" s="235"/>
      <c r="J52" s="235"/>
      <c r="K52" s="388"/>
      <c r="L52" s="388"/>
      <c r="M52" s="388"/>
      <c r="N52" s="235"/>
      <c r="O52" s="235"/>
      <c r="P52" s="235"/>
      <c r="Q52" s="235"/>
      <c r="R52" s="235"/>
      <c r="S52" s="388"/>
      <c r="T52" s="388"/>
      <c r="U52" s="388"/>
    </row>
    <row r="53" spans="1:24" s="3" customFormat="1">
      <c r="A53" s="13"/>
      <c r="B53" s="6" t="s">
        <v>92</v>
      </c>
      <c r="C53" s="335">
        <v>3.2189630937266442E-2</v>
      </c>
      <c r="D53" s="335">
        <v>0</v>
      </c>
      <c r="E53" s="335">
        <v>3.2189630937266442E-2</v>
      </c>
      <c r="F53" s="46"/>
      <c r="G53" s="348">
        <v>-0.20949800027260873</v>
      </c>
      <c r="H53" s="348">
        <v>0</v>
      </c>
      <c r="I53" s="348">
        <v>-0.20949800027260873</v>
      </c>
      <c r="J53" s="6"/>
      <c r="K53" s="383">
        <v>-0.18</v>
      </c>
      <c r="L53" s="383">
        <v>0</v>
      </c>
      <c r="M53" s="383">
        <v>-0.18</v>
      </c>
      <c r="N53" s="6"/>
      <c r="O53" s="259"/>
      <c r="P53" s="259"/>
      <c r="Q53" s="259"/>
      <c r="R53" s="6"/>
      <c r="S53" s="383">
        <v>-0.13</v>
      </c>
      <c r="T53" s="383">
        <v>0</v>
      </c>
      <c r="U53" s="383">
        <v>-0.13</v>
      </c>
      <c r="X53" s="6"/>
    </row>
    <row r="54" spans="1:24" s="3" customFormat="1">
      <c r="A54" s="13"/>
      <c r="B54" s="6" t="s">
        <v>152</v>
      </c>
      <c r="C54" s="335"/>
      <c r="D54" s="335"/>
      <c r="E54" s="335"/>
      <c r="F54" s="46"/>
      <c r="G54" s="348"/>
      <c r="H54" s="348"/>
      <c r="I54" s="348"/>
      <c r="J54" s="6"/>
      <c r="K54" s="383" t="s">
        <v>139</v>
      </c>
      <c r="L54" s="383" t="s">
        <v>139</v>
      </c>
      <c r="M54" s="383" t="s">
        <v>139</v>
      </c>
      <c r="N54" s="6"/>
      <c r="O54" s="259"/>
      <c r="P54" s="259"/>
      <c r="Q54" s="259"/>
      <c r="R54" s="6"/>
      <c r="S54" s="383" t="s">
        <v>139</v>
      </c>
      <c r="T54" s="383" t="s">
        <v>139</v>
      </c>
      <c r="U54" s="383" t="s">
        <v>139</v>
      </c>
      <c r="X54" s="6"/>
    </row>
    <row r="55" spans="1:24" s="3" customFormat="1">
      <c r="A55" s="244"/>
      <c r="B55" s="6" t="s">
        <v>119</v>
      </c>
      <c r="C55" s="335">
        <v>4.1852848120474982E-2</v>
      </c>
      <c r="D55" s="335">
        <v>0.33852376862791683</v>
      </c>
      <c r="E55" s="335">
        <v>0.10902200007727761</v>
      </c>
      <c r="F55" s="46"/>
      <c r="G55" s="348">
        <v>-1.3939006250441885E-2</v>
      </c>
      <c r="H55" s="348">
        <v>0.35937745480259897</v>
      </c>
      <c r="I55" s="348">
        <v>8.5722650652930929E-2</v>
      </c>
      <c r="J55" s="6"/>
      <c r="K55" s="383">
        <v>-0.13</v>
      </c>
      <c r="L55" s="383">
        <v>0.24491691831502702</v>
      </c>
      <c r="M55" s="383">
        <v>-3.3216198216889745E-2</v>
      </c>
      <c r="N55" s="6"/>
      <c r="O55" s="259"/>
      <c r="P55" s="259"/>
      <c r="Q55" s="259"/>
      <c r="R55" s="6"/>
      <c r="S55" s="383">
        <v>-0.04</v>
      </c>
      <c r="T55" s="383">
        <v>0.31112895552002351</v>
      </c>
      <c r="U55" s="383">
        <v>5.0457241768255424E-2</v>
      </c>
      <c r="X55" s="6"/>
    </row>
    <row r="56" spans="1:24" s="3" customFormat="1" hidden="1">
      <c r="A56" s="13"/>
      <c r="B56" s="6" t="s">
        <v>116</v>
      </c>
      <c r="C56" s="335" t="s">
        <v>139</v>
      </c>
      <c r="D56" s="335">
        <v>0</v>
      </c>
      <c r="E56" s="335" t="s">
        <v>139</v>
      </c>
      <c r="F56" s="46"/>
      <c r="G56" s="335" t="s">
        <v>139</v>
      </c>
      <c r="H56" s="348">
        <v>0</v>
      </c>
      <c r="I56" s="335" t="s">
        <v>139</v>
      </c>
      <c r="J56" s="6"/>
      <c r="K56" s="383">
        <v>0</v>
      </c>
      <c r="L56" s="383">
        <v>0</v>
      </c>
      <c r="M56" s="383">
        <v>0</v>
      </c>
      <c r="N56" s="6"/>
      <c r="O56" s="259"/>
      <c r="P56" s="259"/>
      <c r="Q56" s="259"/>
      <c r="R56" s="6"/>
      <c r="S56" s="383">
        <v>0</v>
      </c>
      <c r="T56" s="383">
        <v>0</v>
      </c>
      <c r="U56" s="383">
        <v>0</v>
      </c>
      <c r="X56" s="6"/>
    </row>
    <row r="57" spans="1:24" s="3" customFormat="1">
      <c r="A57" s="13"/>
      <c r="B57" s="6" t="s">
        <v>146</v>
      </c>
      <c r="C57" s="335"/>
      <c r="D57" s="335"/>
      <c r="E57" s="335"/>
      <c r="F57" s="46"/>
      <c r="G57" s="348" t="s">
        <v>139</v>
      </c>
      <c r="H57" s="348">
        <v>0</v>
      </c>
      <c r="I57" s="348" t="s">
        <v>139</v>
      </c>
      <c r="J57" s="6"/>
      <c r="K57" s="383" t="s">
        <v>139</v>
      </c>
      <c r="L57" s="383">
        <v>0</v>
      </c>
      <c r="M57" s="383" t="s">
        <v>139</v>
      </c>
      <c r="N57" s="6"/>
      <c r="O57" s="259"/>
      <c r="P57" s="259"/>
      <c r="Q57" s="259"/>
      <c r="R57" s="6"/>
      <c r="S57" s="383" t="s">
        <v>139</v>
      </c>
      <c r="T57" s="383">
        <v>0</v>
      </c>
      <c r="U57" s="383" t="s">
        <v>139</v>
      </c>
      <c r="X57" s="6"/>
    </row>
    <row r="58" spans="1:24" s="3" customFormat="1">
      <c r="A58" s="13"/>
      <c r="B58" s="6" t="s">
        <v>120</v>
      </c>
      <c r="C58" s="335" t="s">
        <v>139</v>
      </c>
      <c r="D58" s="335">
        <v>6.4183396648596638E-2</v>
      </c>
      <c r="E58" s="335">
        <v>5.4572373883812149E-2</v>
      </c>
      <c r="F58" s="46"/>
      <c r="G58" s="335" t="s">
        <v>139</v>
      </c>
      <c r="H58" s="348">
        <v>4.5676018774993311E-2</v>
      </c>
      <c r="I58" s="348">
        <v>4.9599175666875127E-2</v>
      </c>
      <c r="J58" s="6"/>
      <c r="K58" s="383" t="s">
        <v>139</v>
      </c>
      <c r="L58" s="383">
        <v>3.5998589968269948E-2</v>
      </c>
      <c r="M58" s="383">
        <v>3.5998589968269948E-2</v>
      </c>
      <c r="N58" s="6"/>
      <c r="O58" s="259"/>
      <c r="P58" s="259"/>
      <c r="Q58" s="259"/>
      <c r="R58" s="6"/>
      <c r="S58" s="383" t="s">
        <v>139</v>
      </c>
      <c r="T58" s="383">
        <v>4.6565876499653804E-2</v>
      </c>
      <c r="U58" s="383">
        <v>4.6565876499653804E-2</v>
      </c>
      <c r="X58" s="6"/>
    </row>
    <row r="59" spans="1:24" s="3" customFormat="1">
      <c r="A59" s="11" t="s">
        <v>125</v>
      </c>
      <c r="B59" s="6"/>
      <c r="C59" s="336">
        <v>-5.7328976101549536E-2</v>
      </c>
      <c r="D59" s="336">
        <v>0.274349369241705</v>
      </c>
      <c r="E59" s="336">
        <v>-1.4352902196741998E-2</v>
      </c>
      <c r="F59" s="6"/>
      <c r="G59" s="336">
        <v>-0.18861120202961748</v>
      </c>
      <c r="H59" s="336">
        <v>0.24593065567693706</v>
      </c>
      <c r="I59" s="336">
        <v>-0.11183072286404588</v>
      </c>
      <c r="J59" s="6"/>
      <c r="K59" s="384">
        <v>-0.22</v>
      </c>
      <c r="L59" s="384">
        <v>0.88</v>
      </c>
      <c r="M59" s="384">
        <v>-0.05</v>
      </c>
      <c r="N59" s="6"/>
      <c r="O59" s="259"/>
      <c r="P59" s="259"/>
      <c r="Q59" s="259"/>
      <c r="R59" s="6"/>
      <c r="S59" s="384">
        <v>-0.16</v>
      </c>
      <c r="T59" s="384">
        <v>0.48</v>
      </c>
      <c r="U59" s="384">
        <v>-0.06</v>
      </c>
    </row>
    <row r="60" spans="1:24" s="3" customFormat="1" ht="13.5" thickBot="1">
      <c r="A60" s="331"/>
      <c r="B60" s="332"/>
      <c r="C60" s="252"/>
      <c r="D60" s="252"/>
      <c r="E60" s="252"/>
      <c r="F60" s="252"/>
      <c r="G60" s="252"/>
      <c r="H60" s="252"/>
      <c r="I60" s="252"/>
      <c r="J60" s="252"/>
      <c r="K60" s="390"/>
      <c r="L60" s="390"/>
      <c r="M60" s="390"/>
      <c r="N60" s="252"/>
      <c r="O60" s="252"/>
      <c r="P60" s="252"/>
      <c r="Q60" s="252"/>
      <c r="R60" s="252"/>
      <c r="S60" s="390"/>
      <c r="T60" s="390"/>
      <c r="U60" s="390"/>
    </row>
    <row r="61" spans="1:24" s="3" customFormat="1" ht="13.5" thickBot="1">
      <c r="A61" s="255" t="s">
        <v>126</v>
      </c>
      <c r="B61" s="256"/>
      <c r="C61" s="337">
        <v>5.635968065503668E-2</v>
      </c>
      <c r="D61" s="337">
        <v>0.12719112004598271</v>
      </c>
      <c r="E61" s="337">
        <v>8.6885964906086022E-2</v>
      </c>
      <c r="F61" s="257"/>
      <c r="G61" s="337">
        <v>8.1829278657159887E-2</v>
      </c>
      <c r="H61" s="337">
        <v>9.1780840151975046E-2</v>
      </c>
      <c r="I61" s="337">
        <v>8.6111963371068842E-2</v>
      </c>
      <c r="J61" s="257"/>
      <c r="K61" s="390">
        <v>0</v>
      </c>
      <c r="L61" s="390">
        <v>0.04</v>
      </c>
      <c r="M61" s="390">
        <v>1.6685184168973827E-2</v>
      </c>
      <c r="N61" s="252"/>
      <c r="O61" s="252"/>
      <c r="P61" s="252"/>
      <c r="Q61" s="252"/>
      <c r="R61" s="252"/>
      <c r="S61" s="390">
        <v>0.05</v>
      </c>
      <c r="T61" s="390">
        <v>0.08</v>
      </c>
      <c r="U61" s="390">
        <v>6.2083957425780004E-2</v>
      </c>
    </row>
    <row r="62" spans="1:24" s="3" customFormat="1">
      <c r="A62" s="10"/>
      <c r="B62" s="241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</row>
    <row r="63" spans="1:24" s="3" customFormat="1">
      <c r="A63" s="433"/>
      <c r="B63" s="433"/>
      <c r="C63" s="433"/>
      <c r="D63" s="433"/>
      <c r="E63" s="433"/>
      <c r="F63" s="433"/>
      <c r="G63" s="433"/>
      <c r="H63" s="433"/>
      <c r="I63" s="433"/>
      <c r="J63" s="433"/>
      <c r="K63" s="433"/>
      <c r="L63" s="433"/>
      <c r="M63" s="433"/>
      <c r="N63" s="433"/>
      <c r="O63" s="433"/>
      <c r="P63" s="433"/>
      <c r="Q63" s="433"/>
      <c r="R63" s="433"/>
      <c r="S63" s="433"/>
      <c r="T63" s="433"/>
      <c r="U63" s="433"/>
    </row>
    <row r="64" spans="1:24">
      <c r="A64" s="32"/>
      <c r="B64" s="232"/>
      <c r="C64" s="235"/>
      <c r="D64" s="235"/>
      <c r="E64" s="235"/>
      <c r="F64" s="234"/>
      <c r="G64" s="235"/>
      <c r="H64" s="235"/>
      <c r="I64" s="235"/>
      <c r="J64" s="234"/>
      <c r="K64" s="234"/>
      <c r="L64" s="234"/>
      <c r="M64" s="234"/>
      <c r="N64" s="234"/>
      <c r="O64" s="234"/>
      <c r="P64" s="234"/>
      <c r="Q64" s="234"/>
      <c r="R64" s="234"/>
      <c r="S64" s="235"/>
      <c r="T64" s="235"/>
      <c r="U64" s="235"/>
    </row>
    <row r="65" spans="1:21">
      <c r="A65" s="32"/>
      <c r="B65" s="232"/>
      <c r="C65" s="235"/>
      <c r="D65" s="235"/>
      <c r="E65" s="235"/>
      <c r="F65" s="234"/>
      <c r="G65" s="235"/>
      <c r="H65" s="235"/>
      <c r="I65" s="235"/>
      <c r="J65" s="234"/>
      <c r="K65" s="234"/>
      <c r="L65" s="234"/>
      <c r="M65" s="234"/>
      <c r="N65" s="234"/>
      <c r="O65" s="234"/>
      <c r="P65" s="234"/>
      <c r="Q65" s="234"/>
      <c r="R65" s="234"/>
      <c r="S65" s="235"/>
      <c r="T65" s="235"/>
      <c r="U65" s="235"/>
    </row>
    <row r="66" spans="1:21">
      <c r="A66" s="32"/>
      <c r="B66" s="232"/>
      <c r="C66" s="235"/>
      <c r="D66" s="235"/>
      <c r="E66" s="235"/>
      <c r="F66" s="234"/>
      <c r="G66" s="235"/>
      <c r="H66" s="235"/>
      <c r="I66" s="235"/>
      <c r="J66" s="234"/>
      <c r="K66" s="234"/>
      <c r="L66" s="234"/>
      <c r="M66" s="234"/>
      <c r="N66" s="234"/>
      <c r="O66" s="234"/>
      <c r="P66" s="234"/>
      <c r="Q66" s="234"/>
      <c r="R66" s="234"/>
      <c r="S66" s="235"/>
      <c r="T66" s="235"/>
      <c r="U66" s="235"/>
    </row>
    <row r="67" spans="1:21">
      <c r="A67" s="186"/>
      <c r="B67" s="186"/>
      <c r="C67" s="186"/>
      <c r="D67" s="186"/>
      <c r="E67" s="186"/>
      <c r="F67" s="186"/>
      <c r="G67" s="47"/>
      <c r="H67" s="47"/>
      <c r="I67" s="47"/>
      <c r="J67" s="186"/>
      <c r="K67" s="112"/>
      <c r="L67" s="113"/>
      <c r="M67" s="112"/>
      <c r="N67" s="186"/>
      <c r="O67" s="112"/>
      <c r="P67" s="113"/>
      <c r="Q67" s="112"/>
      <c r="R67" s="186"/>
      <c r="S67" s="47"/>
      <c r="T67" s="47"/>
      <c r="U67" s="47"/>
    </row>
    <row r="68" spans="1:21">
      <c r="A68" s="186"/>
      <c r="B68" s="186"/>
      <c r="C68" s="186"/>
      <c r="D68" s="186"/>
      <c r="E68" s="186"/>
      <c r="F68" s="186"/>
      <c r="G68" s="47"/>
      <c r="H68" s="47"/>
      <c r="I68" s="47"/>
      <c r="J68" s="186"/>
      <c r="K68" s="112"/>
      <c r="L68" s="113"/>
      <c r="M68" s="112"/>
      <c r="N68" s="186"/>
      <c r="O68" s="112"/>
      <c r="P68" s="113"/>
      <c r="Q68" s="112"/>
      <c r="R68" s="186"/>
      <c r="S68" s="47"/>
      <c r="T68" s="47"/>
      <c r="U68" s="47"/>
    </row>
    <row r="69" spans="1:21">
      <c r="A69" s="186"/>
      <c r="B69" s="186"/>
      <c r="C69" s="186"/>
      <c r="D69" s="186"/>
      <c r="E69" s="186"/>
      <c r="F69" s="186"/>
      <c r="G69" s="47"/>
      <c r="H69" s="47"/>
      <c r="I69" s="47"/>
      <c r="J69" s="186"/>
      <c r="K69" s="112"/>
      <c r="L69" s="113"/>
      <c r="M69" s="112"/>
      <c r="N69" s="186"/>
      <c r="O69" s="112"/>
      <c r="P69" s="113"/>
      <c r="Q69" s="112"/>
      <c r="R69" s="186"/>
      <c r="S69" s="47"/>
      <c r="T69" s="47"/>
      <c r="U69" s="47"/>
    </row>
    <row r="70" spans="1:21">
      <c r="A70" s="186"/>
      <c r="B70" s="186"/>
      <c r="C70" s="186"/>
      <c r="D70" s="186"/>
      <c r="E70" s="186"/>
      <c r="F70" s="186"/>
      <c r="G70" s="47"/>
      <c r="H70" s="47"/>
      <c r="I70" s="47"/>
      <c r="J70" s="186"/>
      <c r="K70" s="112"/>
      <c r="L70" s="113"/>
      <c r="M70" s="112"/>
      <c r="N70" s="186"/>
      <c r="O70" s="112"/>
      <c r="P70" s="113"/>
      <c r="Q70" s="112"/>
      <c r="R70" s="186"/>
      <c r="S70" s="47"/>
      <c r="T70" s="47"/>
      <c r="U70" s="47"/>
    </row>
    <row r="71" spans="1:21">
      <c r="A71" s="186"/>
      <c r="B71" s="186"/>
      <c r="C71" s="186"/>
      <c r="D71" s="186"/>
      <c r="E71" s="186"/>
      <c r="F71" s="186"/>
      <c r="G71" s="47"/>
      <c r="H71" s="47"/>
      <c r="I71" s="47"/>
      <c r="J71" s="186"/>
      <c r="K71" s="112"/>
      <c r="L71" s="113"/>
      <c r="M71" s="112"/>
      <c r="N71" s="186"/>
      <c r="O71" s="112"/>
      <c r="P71" s="113"/>
      <c r="Q71" s="112"/>
      <c r="R71" s="186"/>
      <c r="S71" s="47"/>
      <c r="T71" s="47"/>
      <c r="U71" s="47"/>
    </row>
    <row r="72" spans="1:21">
      <c r="A72" s="186"/>
      <c r="B72" s="186"/>
      <c r="C72" s="186"/>
      <c r="D72" s="186"/>
      <c r="E72" s="186"/>
      <c r="F72" s="186"/>
      <c r="G72" s="47"/>
      <c r="H72" s="47"/>
      <c r="I72" s="47"/>
      <c r="J72" s="186"/>
      <c r="K72" s="112"/>
      <c r="L72" s="113"/>
      <c r="M72" s="112"/>
      <c r="N72" s="186"/>
      <c r="O72" s="112"/>
      <c r="P72" s="113"/>
      <c r="Q72" s="112"/>
      <c r="R72" s="186"/>
      <c r="S72" s="47"/>
      <c r="T72" s="47"/>
      <c r="U72" s="47"/>
    </row>
    <row r="73" spans="1:21">
      <c r="A73" s="186"/>
      <c r="B73" s="186"/>
      <c r="C73" s="186"/>
      <c r="D73" s="186"/>
      <c r="E73" s="186"/>
      <c r="F73" s="186"/>
      <c r="G73" s="47"/>
      <c r="H73" s="47"/>
      <c r="I73" s="47"/>
      <c r="J73" s="186"/>
      <c r="K73" s="112"/>
      <c r="L73" s="113"/>
      <c r="M73" s="112"/>
      <c r="N73" s="186"/>
      <c r="O73" s="112"/>
      <c r="P73" s="113"/>
      <c r="Q73" s="112"/>
      <c r="R73" s="186"/>
      <c r="S73" s="47"/>
      <c r="T73" s="47"/>
      <c r="U73" s="47"/>
    </row>
    <row r="74" spans="1:21">
      <c r="A74" s="186"/>
      <c r="B74" s="186"/>
      <c r="C74" s="186"/>
      <c r="D74" s="186"/>
      <c r="E74" s="186"/>
      <c r="F74" s="186"/>
      <c r="G74" s="47"/>
      <c r="H74" s="47"/>
      <c r="I74" s="47"/>
      <c r="J74" s="186"/>
      <c r="K74" s="112"/>
      <c r="L74" s="113"/>
      <c r="M74" s="112"/>
      <c r="N74" s="186"/>
      <c r="O74" s="112"/>
      <c r="P74" s="113"/>
      <c r="Q74" s="112"/>
      <c r="R74" s="186"/>
      <c r="S74" s="47"/>
      <c r="T74" s="47"/>
      <c r="U74" s="47"/>
    </row>
    <row r="75" spans="1:21">
      <c r="A75" s="186"/>
      <c r="B75" s="186"/>
      <c r="C75" s="186"/>
      <c r="D75" s="186"/>
      <c r="E75" s="186"/>
      <c r="F75" s="186"/>
      <c r="G75" s="47"/>
      <c r="H75" s="47"/>
      <c r="I75" s="47"/>
      <c r="J75" s="186"/>
      <c r="K75" s="112"/>
      <c r="L75" s="113"/>
      <c r="M75" s="112"/>
      <c r="N75" s="186"/>
      <c r="O75" s="112"/>
      <c r="P75" s="113"/>
      <c r="Q75" s="112"/>
      <c r="R75" s="186"/>
      <c r="S75" s="47"/>
      <c r="T75" s="47"/>
      <c r="U75" s="47"/>
    </row>
    <row r="76" spans="1:21">
      <c r="A76" s="186"/>
      <c r="B76" s="186"/>
      <c r="C76" s="186"/>
      <c r="D76" s="186"/>
      <c r="E76" s="186"/>
      <c r="F76" s="186"/>
      <c r="G76" s="47"/>
      <c r="H76" s="47"/>
      <c r="I76" s="47"/>
      <c r="J76" s="186"/>
      <c r="K76" s="112"/>
      <c r="L76" s="113"/>
      <c r="M76" s="112"/>
      <c r="N76" s="186"/>
      <c r="O76" s="112"/>
      <c r="P76" s="113"/>
      <c r="Q76" s="112"/>
      <c r="R76" s="186"/>
      <c r="S76" s="47"/>
      <c r="T76" s="47"/>
      <c r="U76" s="47"/>
    </row>
    <row r="77" spans="1:21">
      <c r="A77" s="186"/>
      <c r="B77" s="186"/>
      <c r="C77" s="186"/>
      <c r="D77" s="186"/>
      <c r="E77" s="186"/>
      <c r="F77" s="186"/>
      <c r="G77" s="47"/>
      <c r="H77" s="47"/>
      <c r="I77" s="47"/>
      <c r="J77" s="186"/>
      <c r="K77" s="112"/>
      <c r="L77" s="113"/>
      <c r="M77" s="112"/>
      <c r="N77" s="186"/>
      <c r="O77" s="112"/>
      <c r="P77" s="113"/>
      <c r="Q77" s="112"/>
      <c r="R77" s="186"/>
      <c r="S77" s="47"/>
      <c r="T77" s="47"/>
      <c r="U77" s="47"/>
    </row>
    <row r="78" spans="1:21">
      <c r="A78" s="186"/>
      <c r="B78" s="186"/>
      <c r="C78" s="186"/>
      <c r="D78" s="186"/>
      <c r="E78" s="186"/>
      <c r="F78" s="186"/>
      <c r="G78" s="47"/>
      <c r="H78" s="47"/>
      <c r="I78" s="47"/>
      <c r="J78" s="186"/>
      <c r="K78" s="112"/>
      <c r="L78" s="113"/>
      <c r="M78" s="112"/>
      <c r="N78" s="186"/>
      <c r="O78" s="112"/>
      <c r="P78" s="113"/>
      <c r="Q78" s="112"/>
      <c r="R78" s="186"/>
      <c r="S78" s="47"/>
      <c r="T78" s="47"/>
      <c r="U78" s="47"/>
    </row>
  </sheetData>
  <sheetProtection password="CC86" sheet="1" objects="1" scenarios="1" formatCells="0" formatColumns="0" formatRows="0" sort="0" autoFilter="0"/>
  <mergeCells count="1">
    <mergeCell ref="A63:U63"/>
  </mergeCells>
  <pageMargins left="0.48" right="0.36" top="0.81" bottom="0.41" header="0.3" footer="0.3"/>
  <pageSetup scale="66" orientation="landscape" r:id="rId1"/>
  <headerFooter>
    <oddHeader>&amp;L&amp;"Arial,Bold"&amp;8Investor Relations
Philip Johnson (317)655-6874
Ronika Pletcher (317)651-4808
Nicholas Lemen (317)276-6988&amp;C&amp;"Arial,Bold"&amp;12Eli Lilly and Company
Product Revenue Growth Report
2010&amp;R&amp;"Arial,Bold"&amp;12LLY</oddHeader>
    <oddFooter>&amp;L&amp;8Numbers may not add due to rounding
Page &amp;P of &amp;N pages of financial data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1"/>
  <sheetViews>
    <sheetView showGridLines="0" zoomScaleNormal="100" zoomScaleSheetLayoutView="85" workbookViewId="0">
      <selection activeCell="M25" sqref="M25"/>
    </sheetView>
  </sheetViews>
  <sheetFormatPr defaultRowHeight="12.75"/>
  <cols>
    <col min="1" max="1" width="2.42578125" style="4" customWidth="1"/>
    <col min="2" max="2" width="22.7109375" style="4" bestFit="1" customWidth="1"/>
    <col min="3" max="3" width="7.85546875" style="4" customWidth="1"/>
    <col min="4" max="4" width="2.7109375" style="4" customWidth="1"/>
    <col min="5" max="5" width="5.140625" style="4" bestFit="1" customWidth="1"/>
    <col min="6" max="6" width="2.7109375" style="4" customWidth="1"/>
    <col min="7" max="7" width="6.140625" style="4" bestFit="1" customWidth="1"/>
    <col min="8" max="8" width="2.7109375" style="4" customWidth="1"/>
    <col min="9" max="9" width="6.140625" style="4" bestFit="1" customWidth="1"/>
    <col min="10" max="10" width="2.7109375" style="4" customWidth="1"/>
    <col min="11" max="11" width="6.140625" style="4" bestFit="1" customWidth="1"/>
    <col min="12" max="12" width="5.42578125" style="4" customWidth="1"/>
    <col min="13" max="13" width="7.85546875" style="4" customWidth="1"/>
    <col min="14" max="14" width="2.7109375" style="4" customWidth="1"/>
    <col min="15" max="15" width="5.140625" style="4" bestFit="1" customWidth="1"/>
    <col min="16" max="16" width="2.7109375" style="4" customWidth="1"/>
    <col min="17" max="17" width="6.140625" style="4" bestFit="1" customWidth="1"/>
    <col min="18" max="18" width="2.7109375" style="4" customWidth="1"/>
    <col min="19" max="19" width="6.140625" style="4" bestFit="1" customWidth="1"/>
    <col min="20" max="20" width="2.7109375" style="4" customWidth="1"/>
    <col min="21" max="21" width="6.140625" style="4" bestFit="1" customWidth="1"/>
    <col min="22" max="22" width="5.42578125" style="6" customWidth="1"/>
    <col min="23" max="23" width="7.85546875" style="4" customWidth="1"/>
    <col min="24" max="24" width="2.7109375" style="4" customWidth="1"/>
    <col min="25" max="25" width="5.140625" style="4" bestFit="1" customWidth="1"/>
    <col min="26" max="26" width="2.7109375" style="4" customWidth="1"/>
    <col min="27" max="27" width="6.140625" style="4" bestFit="1" customWidth="1"/>
    <col min="28" max="28" width="2.7109375" style="4" customWidth="1"/>
    <col min="29" max="29" width="6.140625" style="4" bestFit="1" customWidth="1"/>
    <col min="30" max="30" width="2.7109375" style="4" customWidth="1"/>
    <col min="31" max="31" width="7.5703125" style="4" customWidth="1"/>
    <col min="32" max="16384" width="9.140625" style="4"/>
  </cols>
  <sheetData>
    <row r="1" spans="1:31" ht="12.75" customHeight="1">
      <c r="I1" s="5"/>
      <c r="J1" s="5"/>
      <c r="K1" s="5"/>
      <c r="S1" s="5"/>
      <c r="T1" s="5"/>
      <c r="U1" s="5"/>
      <c r="AC1" s="5"/>
      <c r="AD1" s="5"/>
      <c r="AE1" s="5"/>
    </row>
    <row r="2" spans="1:31" ht="12.75" customHeight="1">
      <c r="I2" s="5"/>
      <c r="J2" s="5"/>
      <c r="K2" s="5"/>
      <c r="S2" s="5"/>
      <c r="T2" s="5"/>
      <c r="U2" s="5"/>
      <c r="AC2" s="5"/>
      <c r="AD2" s="5"/>
      <c r="AE2" s="5"/>
    </row>
    <row r="3" spans="1:31" ht="12.75" customHeight="1" thickBot="1">
      <c r="I3" s="5"/>
      <c r="J3" s="5"/>
      <c r="K3" s="5"/>
      <c r="S3" s="5"/>
      <c r="T3" s="5"/>
      <c r="U3" s="5"/>
      <c r="AC3" s="5"/>
      <c r="AD3" s="5"/>
      <c r="AE3" s="5"/>
    </row>
    <row r="4" spans="1:31" ht="15" customHeight="1">
      <c r="B4" s="260" t="s">
        <v>93</v>
      </c>
      <c r="C4" s="430" t="s">
        <v>129</v>
      </c>
      <c r="D4" s="430"/>
      <c r="E4" s="430"/>
      <c r="F4" s="430"/>
      <c r="G4" s="430"/>
      <c r="H4" s="430"/>
      <c r="I4" s="430"/>
      <c r="J4" s="430"/>
      <c r="K4" s="430"/>
      <c r="L4" s="7"/>
      <c r="M4" s="430" t="s">
        <v>130</v>
      </c>
      <c r="N4" s="430"/>
      <c r="O4" s="430"/>
      <c r="P4" s="430"/>
      <c r="Q4" s="430"/>
      <c r="R4" s="430"/>
      <c r="S4" s="430"/>
      <c r="T4" s="430"/>
      <c r="U4" s="430"/>
      <c r="V4" s="8"/>
      <c r="W4" s="430" t="s">
        <v>131</v>
      </c>
      <c r="X4" s="430"/>
      <c r="Y4" s="430"/>
      <c r="Z4" s="430"/>
      <c r="AA4" s="430"/>
      <c r="AB4" s="430"/>
      <c r="AC4" s="430"/>
      <c r="AD4" s="430"/>
      <c r="AE4" s="431"/>
    </row>
    <row r="5" spans="1:31" ht="12.75" customHeight="1">
      <c r="B5" s="9"/>
      <c r="C5" s="363" t="s">
        <v>121</v>
      </c>
      <c r="D5" s="152"/>
      <c r="E5" s="152" t="s">
        <v>83</v>
      </c>
      <c r="F5" s="152"/>
      <c r="G5" s="152" t="s">
        <v>84</v>
      </c>
      <c r="H5" s="152"/>
      <c r="I5" s="152" t="s">
        <v>85</v>
      </c>
      <c r="J5" s="152"/>
      <c r="K5" s="152" t="s">
        <v>22</v>
      </c>
      <c r="L5" s="152"/>
      <c r="M5" s="363" t="s">
        <v>121</v>
      </c>
      <c r="N5" s="6"/>
      <c r="O5" s="152" t="s">
        <v>83</v>
      </c>
      <c r="P5" s="152"/>
      <c r="Q5" s="152" t="s">
        <v>84</v>
      </c>
      <c r="R5" s="152"/>
      <c r="S5" s="152" t="s">
        <v>85</v>
      </c>
      <c r="T5" s="152"/>
      <c r="U5" s="152" t="s">
        <v>22</v>
      </c>
      <c r="V5" s="152"/>
      <c r="W5" s="363" t="s">
        <v>121</v>
      </c>
      <c r="X5" s="6"/>
      <c r="Y5" s="152" t="s">
        <v>83</v>
      </c>
      <c r="Z5" s="152"/>
      <c r="AA5" s="152" t="s">
        <v>84</v>
      </c>
      <c r="AB5" s="152"/>
      <c r="AC5" s="152" t="s">
        <v>85</v>
      </c>
      <c r="AD5" s="152"/>
      <c r="AE5" s="153" t="s">
        <v>22</v>
      </c>
    </row>
    <row r="6" spans="1:31" ht="12.75" customHeight="1">
      <c r="A6" s="10"/>
      <c r="B6" s="11" t="s">
        <v>86</v>
      </c>
      <c r="C6" s="10"/>
      <c r="D6" s="10"/>
      <c r="E6" s="6"/>
      <c r="F6" s="6"/>
      <c r="G6" s="6"/>
      <c r="H6" s="6"/>
      <c r="I6" s="6"/>
      <c r="J6" s="6"/>
      <c r="K6" s="6"/>
      <c r="L6" s="6"/>
      <c r="M6" s="10"/>
      <c r="N6" s="10"/>
      <c r="O6" s="6"/>
      <c r="P6" s="6"/>
      <c r="Q6" s="6"/>
      <c r="R6" s="6"/>
      <c r="S6" s="6"/>
      <c r="T6" s="6"/>
      <c r="U6" s="6"/>
      <c r="W6" s="10"/>
      <c r="X6" s="10"/>
      <c r="Y6" s="6"/>
      <c r="Z6" s="6"/>
      <c r="AA6" s="6"/>
      <c r="AB6" s="6"/>
      <c r="AC6" s="6"/>
      <c r="AD6" s="6"/>
      <c r="AE6" s="12"/>
    </row>
    <row r="7" spans="1:31" ht="12.75" customHeight="1">
      <c r="A7" s="10"/>
      <c r="B7" s="13" t="s">
        <v>87</v>
      </c>
      <c r="C7" s="154">
        <v>2748.7</v>
      </c>
      <c r="D7" s="14"/>
      <c r="E7" s="165">
        <v>0.05</v>
      </c>
      <c r="F7" s="15"/>
      <c r="G7" s="165">
        <v>0</v>
      </c>
      <c r="H7" s="15"/>
      <c r="I7" s="165">
        <v>0.02</v>
      </c>
      <c r="J7" s="15"/>
      <c r="K7" s="165">
        <v>0.06</v>
      </c>
      <c r="L7" s="6"/>
      <c r="M7" s="154">
        <v>2956.8</v>
      </c>
      <c r="N7" s="14"/>
      <c r="O7" s="165">
        <v>0.06</v>
      </c>
      <c r="P7" s="15"/>
      <c r="Q7" s="165">
        <v>0</v>
      </c>
      <c r="R7" s="15"/>
      <c r="S7" s="165">
        <v>0.03</v>
      </c>
      <c r="T7" s="15"/>
      <c r="U7" s="165">
        <v>0.09</v>
      </c>
      <c r="W7" s="377">
        <v>2837.3</v>
      </c>
      <c r="X7" s="378"/>
      <c r="Y7" s="380">
        <v>7.0000000000000007E-2</v>
      </c>
      <c r="Z7" s="379"/>
      <c r="AA7" s="380">
        <v>0</v>
      </c>
      <c r="AB7" s="379"/>
      <c r="AC7" s="380">
        <v>-0.06</v>
      </c>
      <c r="AD7" s="379"/>
      <c r="AE7" s="381">
        <v>0.01</v>
      </c>
    </row>
    <row r="8" spans="1:31" ht="12.75" customHeight="1">
      <c r="A8" s="10"/>
      <c r="B8" s="13" t="s">
        <v>88</v>
      </c>
      <c r="C8" s="154">
        <v>1241.3</v>
      </c>
      <c r="D8" s="14"/>
      <c r="E8" s="165">
        <v>-0.02</v>
      </c>
      <c r="F8" s="15"/>
      <c r="G8" s="165">
        <v>0.05</v>
      </c>
      <c r="H8" s="15"/>
      <c r="I8" s="165">
        <v>0.02</v>
      </c>
      <c r="J8" s="15"/>
      <c r="K8" s="165">
        <f>SUM(E8:I8)</f>
        <v>0.05</v>
      </c>
      <c r="L8" s="6"/>
      <c r="M8" s="154">
        <v>1182</v>
      </c>
      <c r="N8" s="14"/>
      <c r="O8" s="165">
        <v>-0.03</v>
      </c>
      <c r="P8" s="15"/>
      <c r="Q8" s="165">
        <v>-0.02</v>
      </c>
      <c r="R8" s="15"/>
      <c r="S8" s="165">
        <v>0.04</v>
      </c>
      <c r="T8" s="15"/>
      <c r="U8" s="165">
        <v>-0.01</v>
      </c>
      <c r="W8" s="377">
        <v>1126.7</v>
      </c>
      <c r="X8" s="378"/>
      <c r="Y8" s="380">
        <v>-0.04</v>
      </c>
      <c r="Z8" s="379"/>
      <c r="AA8" s="380">
        <v>-0.1</v>
      </c>
      <c r="AB8" s="379"/>
      <c r="AC8" s="380">
        <v>0.03</v>
      </c>
      <c r="AD8" s="379"/>
      <c r="AE8" s="381">
        <v>-0.11</v>
      </c>
    </row>
    <row r="9" spans="1:31" ht="12.75" customHeight="1">
      <c r="A9" s="10"/>
      <c r="B9" s="13" t="s">
        <v>89</v>
      </c>
      <c r="C9" s="154">
        <v>328.6</v>
      </c>
      <c r="D9" s="14"/>
      <c r="E9" s="165">
        <v>-0.03</v>
      </c>
      <c r="F9" s="15"/>
      <c r="G9" s="165">
        <v>0.03</v>
      </c>
      <c r="H9" s="15"/>
      <c r="I9" s="165">
        <v>0.34</v>
      </c>
      <c r="J9" s="15"/>
      <c r="K9" s="165">
        <f>SUM(E9:I9)</f>
        <v>0.34</v>
      </c>
      <c r="L9" s="6"/>
      <c r="M9" s="154">
        <v>376.2</v>
      </c>
      <c r="N9" s="14"/>
      <c r="O9" s="165">
        <v>-0.01</v>
      </c>
      <c r="P9" s="15"/>
      <c r="Q9" s="165">
        <v>0.06</v>
      </c>
      <c r="R9" s="15"/>
      <c r="S9" s="165">
        <v>0.33</v>
      </c>
      <c r="T9" s="15"/>
      <c r="U9" s="165">
        <v>0.38</v>
      </c>
      <c r="W9" s="377">
        <v>397.2</v>
      </c>
      <c r="X9" s="378"/>
      <c r="Y9" s="380">
        <v>-0.01</v>
      </c>
      <c r="Z9" s="379"/>
      <c r="AA9" s="380">
        <v>0.1</v>
      </c>
      <c r="AB9" s="379"/>
      <c r="AC9" s="380">
        <v>0.18</v>
      </c>
      <c r="AD9" s="379"/>
      <c r="AE9" s="381">
        <v>0.27</v>
      </c>
    </row>
    <row r="10" spans="1:31" ht="12.75" customHeight="1">
      <c r="A10" s="10"/>
      <c r="B10" s="13" t="s">
        <v>90</v>
      </c>
      <c r="C10" s="154">
        <v>724.4</v>
      </c>
      <c r="D10" s="14"/>
      <c r="E10" s="165">
        <v>-0.03</v>
      </c>
      <c r="F10" s="15"/>
      <c r="G10" s="165">
        <v>0.11</v>
      </c>
      <c r="H10" s="15"/>
      <c r="I10" s="165">
        <v>0.08</v>
      </c>
      <c r="J10" s="15"/>
      <c r="K10" s="165">
        <v>0.17</v>
      </c>
      <c r="L10" s="6"/>
      <c r="M10" s="154">
        <v>750.1</v>
      </c>
      <c r="N10" s="14"/>
      <c r="O10" s="165">
        <v>-0.02</v>
      </c>
      <c r="P10" s="15"/>
      <c r="Q10" s="165">
        <v>0.09</v>
      </c>
      <c r="R10" s="15"/>
      <c r="S10" s="165">
        <v>7.0000000000000007E-2</v>
      </c>
      <c r="T10" s="15"/>
      <c r="U10" s="165">
        <v>0.14000000000000001</v>
      </c>
      <c r="W10" s="377">
        <v>772.4</v>
      </c>
      <c r="X10" s="378"/>
      <c r="Y10" s="380">
        <v>0.01</v>
      </c>
      <c r="Z10" s="379"/>
      <c r="AA10" s="380">
        <v>0.03</v>
      </c>
      <c r="AB10" s="379"/>
      <c r="AC10" s="380">
        <v>0.1</v>
      </c>
      <c r="AD10" s="379"/>
      <c r="AE10" s="381">
        <v>0.14000000000000001</v>
      </c>
    </row>
    <row r="11" spans="1:31" ht="12.75" customHeight="1">
      <c r="A11" s="10"/>
      <c r="B11" s="11" t="s">
        <v>91</v>
      </c>
      <c r="C11" s="154">
        <v>289.60000000000002</v>
      </c>
      <c r="D11" s="14"/>
      <c r="E11" s="165">
        <v>0.03</v>
      </c>
      <c r="F11" s="15"/>
      <c r="G11" s="165">
        <v>0.03</v>
      </c>
      <c r="H11" s="15"/>
      <c r="I11" s="165">
        <v>0.04</v>
      </c>
      <c r="J11" s="15"/>
      <c r="K11" s="165">
        <f>SUM(E11:I11)</f>
        <v>0.1</v>
      </c>
      <c r="L11" s="6"/>
      <c r="M11" s="154">
        <v>324.2</v>
      </c>
      <c r="N11" s="14"/>
      <c r="O11" s="165">
        <v>-0.02</v>
      </c>
      <c r="P11" s="15"/>
      <c r="Q11" s="165">
        <v>0.02</v>
      </c>
      <c r="R11" s="15"/>
      <c r="S11" s="165">
        <v>0.18</v>
      </c>
      <c r="T11" s="15"/>
      <c r="U11" s="165">
        <v>0.18</v>
      </c>
      <c r="W11" s="377">
        <v>353.2</v>
      </c>
      <c r="X11" s="378"/>
      <c r="Y11" s="380">
        <v>-0.01</v>
      </c>
      <c r="Z11" s="379"/>
      <c r="AA11" s="382" t="s">
        <v>147</v>
      </c>
      <c r="AB11" s="379"/>
      <c r="AC11" s="380">
        <v>0.13</v>
      </c>
      <c r="AD11" s="379"/>
      <c r="AE11" s="381">
        <v>0.12</v>
      </c>
    </row>
    <row r="12" spans="1:31" ht="12.75" customHeight="1">
      <c r="A12" s="10"/>
      <c r="B12" s="11" t="s">
        <v>105</v>
      </c>
      <c r="C12" s="154">
        <f>SUM(C7:C11)-0.1</f>
        <v>5332.5</v>
      </c>
      <c r="D12" s="14"/>
      <c r="E12" s="165">
        <v>0.01</v>
      </c>
      <c r="F12" s="15"/>
      <c r="G12" s="165">
        <v>0.03</v>
      </c>
      <c r="H12" s="15"/>
      <c r="I12" s="165">
        <v>0.04</v>
      </c>
      <c r="J12" s="15"/>
      <c r="K12" s="165">
        <v>0.09</v>
      </c>
      <c r="L12" s="6"/>
      <c r="M12" s="154">
        <v>5589.3</v>
      </c>
      <c r="N12" s="14"/>
      <c r="O12" s="165">
        <v>0.02</v>
      </c>
      <c r="P12" s="15"/>
      <c r="Q12" s="165">
        <v>0.01</v>
      </c>
      <c r="R12" s="15"/>
      <c r="S12" s="165">
        <v>0.06</v>
      </c>
      <c r="T12" s="15"/>
      <c r="U12" s="165">
        <v>0.09</v>
      </c>
      <c r="W12" s="377">
        <v>5486.8</v>
      </c>
      <c r="X12" s="378"/>
      <c r="Y12" s="380">
        <v>0.03</v>
      </c>
      <c r="Z12" s="379"/>
      <c r="AA12" s="380">
        <v>-0.01</v>
      </c>
      <c r="AB12" s="379"/>
      <c r="AC12" s="380">
        <v>0</v>
      </c>
      <c r="AD12" s="379"/>
      <c r="AE12" s="381">
        <v>0.02</v>
      </c>
    </row>
    <row r="13" spans="1:31">
      <c r="A13" s="10"/>
      <c r="B13" s="11"/>
      <c r="C13" s="154"/>
      <c r="D13" s="14"/>
      <c r="E13" s="165"/>
      <c r="F13" s="15"/>
      <c r="G13" s="165"/>
      <c r="H13" s="15"/>
      <c r="I13" s="165"/>
      <c r="J13" s="15"/>
      <c r="K13" s="165"/>
      <c r="L13" s="6"/>
      <c r="M13" s="154"/>
      <c r="N13" s="14"/>
      <c r="O13" s="165"/>
      <c r="P13" s="15"/>
      <c r="Q13" s="165"/>
      <c r="R13" s="15"/>
      <c r="S13" s="165"/>
      <c r="T13" s="15"/>
      <c r="U13" s="165"/>
      <c r="W13" s="377"/>
      <c r="X13" s="378"/>
      <c r="Y13" s="380"/>
      <c r="Z13" s="379"/>
      <c r="AA13" s="380"/>
      <c r="AB13" s="379"/>
      <c r="AC13" s="380"/>
      <c r="AD13" s="379"/>
      <c r="AE13" s="381"/>
    </row>
    <row r="14" spans="1:31">
      <c r="A14" s="10"/>
      <c r="B14" s="9" t="s">
        <v>106</v>
      </c>
      <c r="C14" s="154">
        <v>153</v>
      </c>
      <c r="D14" s="14"/>
      <c r="E14" s="165">
        <v>0</v>
      </c>
      <c r="F14" s="15"/>
      <c r="G14" s="165">
        <v>0</v>
      </c>
      <c r="H14" s="15"/>
      <c r="I14" s="165">
        <v>-0.01</v>
      </c>
      <c r="J14" s="15"/>
      <c r="K14" s="165">
        <f>SUM(E14:I14)</f>
        <v>-0.01</v>
      </c>
      <c r="L14" s="6"/>
      <c r="M14" s="154">
        <v>159.4</v>
      </c>
      <c r="N14" s="14"/>
      <c r="O14" s="165">
        <v>0</v>
      </c>
      <c r="P14" s="15"/>
      <c r="Q14" s="165">
        <v>0</v>
      </c>
      <c r="R14" s="15"/>
      <c r="S14" s="165">
        <v>-0.11</v>
      </c>
      <c r="T14" s="15"/>
      <c r="U14" s="165">
        <v>-0.11</v>
      </c>
      <c r="W14" s="377">
        <v>168</v>
      </c>
      <c r="X14" s="378"/>
      <c r="Y14" s="380">
        <v>0.11</v>
      </c>
      <c r="Z14" s="379"/>
      <c r="AA14" s="380">
        <v>0</v>
      </c>
      <c r="AB14" s="379"/>
      <c r="AC14" s="380">
        <v>-0.16</v>
      </c>
      <c r="AD14" s="379"/>
      <c r="AE14" s="381">
        <v>-0.05</v>
      </c>
    </row>
    <row r="15" spans="1:31">
      <c r="A15" s="10"/>
      <c r="B15" s="17" t="s">
        <v>107</v>
      </c>
      <c r="C15" s="154">
        <f>SUM(C12:C14)</f>
        <v>5485.5</v>
      </c>
      <c r="D15" s="14"/>
      <c r="E15" s="165">
        <v>0.01</v>
      </c>
      <c r="F15" s="15"/>
      <c r="G15" s="165">
        <v>0.03</v>
      </c>
      <c r="H15" s="15"/>
      <c r="I15" s="165">
        <v>0.04</v>
      </c>
      <c r="J15" s="15"/>
      <c r="K15" s="165">
        <v>0.09</v>
      </c>
      <c r="L15" s="6"/>
      <c r="M15" s="154">
        <v>5748.7</v>
      </c>
      <c r="N15" s="14"/>
      <c r="O15" s="165">
        <v>0.02</v>
      </c>
      <c r="P15" s="15"/>
      <c r="Q15" s="165">
        <v>0.01</v>
      </c>
      <c r="R15" s="15"/>
      <c r="S15" s="165">
        <v>0.05</v>
      </c>
      <c r="T15" s="15"/>
      <c r="U15" s="165">
        <v>0.09</v>
      </c>
      <c r="W15" s="377">
        <v>5654.8</v>
      </c>
      <c r="X15" s="378"/>
      <c r="Y15" s="380">
        <v>0.03</v>
      </c>
      <c r="Z15" s="379"/>
      <c r="AA15" s="380">
        <v>-0.01</v>
      </c>
      <c r="AB15" s="379"/>
      <c r="AC15" s="382" t="s">
        <v>147</v>
      </c>
      <c r="AD15" s="379"/>
      <c r="AE15" s="381">
        <v>0.02</v>
      </c>
    </row>
    <row r="16" spans="1:31" ht="12.75" customHeight="1">
      <c r="B16" s="9"/>
      <c r="C16" s="14"/>
      <c r="D16" s="14"/>
      <c r="E16" s="6"/>
      <c r="F16" s="6"/>
      <c r="G16" s="6"/>
      <c r="H16" s="6"/>
      <c r="I16" s="6"/>
      <c r="J16" s="6"/>
      <c r="K16" s="6"/>
      <c r="M16" s="14"/>
      <c r="N16" s="14"/>
      <c r="W16" s="14"/>
      <c r="X16" s="14"/>
      <c r="AE16" s="18"/>
    </row>
    <row r="17" spans="1:31" ht="12.75" customHeight="1">
      <c r="B17" s="9"/>
      <c r="C17" s="14"/>
      <c r="D17" s="14"/>
      <c r="M17" s="14"/>
      <c r="N17" s="14"/>
      <c r="W17" s="14"/>
      <c r="X17" s="14"/>
      <c r="AE17" s="18"/>
    </row>
    <row r="18" spans="1:31" ht="12.75" customHeight="1">
      <c r="B18" s="9"/>
      <c r="C18" s="434" t="s">
        <v>132</v>
      </c>
      <c r="D18" s="434"/>
      <c r="E18" s="434"/>
      <c r="F18" s="434"/>
      <c r="G18" s="434"/>
      <c r="H18" s="434"/>
      <c r="I18" s="434"/>
      <c r="J18" s="434"/>
      <c r="K18" s="434"/>
      <c r="M18" s="434" t="s">
        <v>133</v>
      </c>
      <c r="N18" s="434"/>
      <c r="O18" s="434"/>
      <c r="P18" s="434"/>
      <c r="Q18" s="434"/>
      <c r="R18" s="434"/>
      <c r="S18" s="434"/>
      <c r="T18" s="434"/>
      <c r="U18" s="434"/>
      <c r="W18" s="434"/>
      <c r="X18" s="434"/>
      <c r="Y18" s="434"/>
      <c r="Z18" s="434"/>
      <c r="AA18" s="434"/>
      <c r="AB18" s="434"/>
      <c r="AC18" s="434"/>
      <c r="AD18" s="434"/>
      <c r="AE18" s="435"/>
    </row>
    <row r="19" spans="1:31" ht="12.75" customHeight="1">
      <c r="B19" s="9"/>
      <c r="C19" s="363" t="s">
        <v>121</v>
      </c>
      <c r="D19" s="152"/>
      <c r="E19" s="152" t="s">
        <v>83</v>
      </c>
      <c r="F19" s="152"/>
      <c r="G19" s="152" t="s">
        <v>84</v>
      </c>
      <c r="H19" s="152"/>
      <c r="I19" s="152" t="s">
        <v>85</v>
      </c>
      <c r="J19" s="152"/>
      <c r="K19" s="152" t="s">
        <v>22</v>
      </c>
      <c r="L19" s="152"/>
      <c r="M19" s="363" t="s">
        <v>121</v>
      </c>
      <c r="N19" s="6"/>
      <c r="O19" s="152" t="s">
        <v>83</v>
      </c>
      <c r="P19" s="152"/>
      <c r="Q19" s="152" t="s">
        <v>84</v>
      </c>
      <c r="R19" s="152"/>
      <c r="S19" s="152" t="s">
        <v>85</v>
      </c>
      <c r="T19" s="152"/>
      <c r="U19" s="152" t="s">
        <v>22</v>
      </c>
      <c r="W19" s="438"/>
      <c r="X19" s="438"/>
      <c r="Y19" s="438"/>
      <c r="Z19" s="363"/>
      <c r="AA19" s="363"/>
      <c r="AB19" s="363"/>
      <c r="AC19" s="363"/>
      <c r="AD19" s="363"/>
      <c r="AE19" s="151"/>
    </row>
    <row r="20" spans="1:31" ht="12.75" customHeight="1">
      <c r="A20" s="10"/>
      <c r="B20" s="11" t="s">
        <v>86</v>
      </c>
      <c r="C20" s="241"/>
      <c r="D20" s="10"/>
      <c r="E20" s="6"/>
      <c r="F20" s="6"/>
      <c r="G20" s="6"/>
      <c r="H20" s="6"/>
      <c r="I20" s="6"/>
      <c r="J20" s="6"/>
      <c r="K20" s="6"/>
      <c r="L20" s="6"/>
      <c r="M20" s="10"/>
      <c r="N20" s="10"/>
      <c r="O20" s="6"/>
      <c r="P20" s="6"/>
      <c r="Q20" s="6"/>
      <c r="R20" s="6"/>
      <c r="S20" s="6"/>
      <c r="T20" s="6"/>
      <c r="U20" s="6"/>
      <c r="W20" s="10"/>
      <c r="X20" s="10"/>
      <c r="Y20" s="6"/>
      <c r="Z20" s="6"/>
      <c r="AA20" s="6"/>
      <c r="AB20" s="6"/>
      <c r="AC20" s="6"/>
      <c r="AD20" s="6"/>
      <c r="AE20" s="12"/>
    </row>
    <row r="21" spans="1:31" ht="12.75" customHeight="1">
      <c r="A21" s="10"/>
      <c r="B21" s="13" t="s">
        <v>87</v>
      </c>
      <c r="C21" s="154"/>
      <c r="D21" s="14"/>
      <c r="E21" s="165"/>
      <c r="F21" s="15"/>
      <c r="G21" s="165"/>
      <c r="H21" s="15"/>
      <c r="I21" s="165"/>
      <c r="J21" s="15"/>
      <c r="K21" s="165"/>
      <c r="L21" s="6"/>
      <c r="M21" s="154">
        <v>8542.7000000000007</v>
      </c>
      <c r="N21" s="14"/>
      <c r="O21" s="165">
        <v>0.06</v>
      </c>
      <c r="P21" s="15"/>
      <c r="Q21" s="165">
        <v>0</v>
      </c>
      <c r="R21" s="15"/>
      <c r="S21" s="165">
        <v>-0.01</v>
      </c>
      <c r="T21" s="15"/>
      <c r="U21" s="165">
        <v>0.05</v>
      </c>
      <c r="V21" s="187"/>
      <c r="W21" s="14"/>
      <c r="X21" s="14"/>
      <c r="Y21" s="15"/>
      <c r="Z21" s="15"/>
      <c r="AA21" s="15"/>
      <c r="AB21" s="15"/>
      <c r="AC21" s="15"/>
      <c r="AD21" s="15"/>
      <c r="AE21" s="16"/>
    </row>
    <row r="22" spans="1:31" ht="12.75" customHeight="1">
      <c r="A22" s="10"/>
      <c r="B22" s="13" t="s">
        <v>88</v>
      </c>
      <c r="C22" s="154"/>
      <c r="D22" s="14"/>
      <c r="E22" s="165"/>
      <c r="F22" s="15"/>
      <c r="G22" s="165"/>
      <c r="H22" s="15"/>
      <c r="I22" s="165"/>
      <c r="J22" s="15"/>
      <c r="K22" s="165"/>
      <c r="L22" s="6"/>
      <c r="M22" s="154">
        <v>3549.9</v>
      </c>
      <c r="N22" s="14"/>
      <c r="O22" s="165">
        <v>-0.03</v>
      </c>
      <c r="P22" s="15"/>
      <c r="Q22" s="165">
        <v>-0.02</v>
      </c>
      <c r="R22" s="15"/>
      <c r="S22" s="165">
        <v>0.03</v>
      </c>
      <c r="T22" s="15"/>
      <c r="U22" s="165">
        <v>-0.02</v>
      </c>
      <c r="W22" s="14"/>
      <c r="X22" s="14"/>
      <c r="Y22" s="15"/>
      <c r="Z22" s="15"/>
      <c r="AA22" s="15"/>
      <c r="AB22" s="15"/>
      <c r="AC22" s="15"/>
      <c r="AD22" s="15"/>
      <c r="AE22" s="16"/>
    </row>
    <row r="23" spans="1:31">
      <c r="A23" s="10"/>
      <c r="B23" s="13" t="s">
        <v>89</v>
      </c>
      <c r="C23" s="154"/>
      <c r="D23" s="14"/>
      <c r="E23" s="165"/>
      <c r="F23" s="15"/>
      <c r="G23" s="165"/>
      <c r="H23" s="15"/>
      <c r="I23" s="165"/>
      <c r="J23" s="15"/>
      <c r="K23" s="165"/>
      <c r="L23" s="6"/>
      <c r="M23" s="154">
        <v>1101.9000000000001</v>
      </c>
      <c r="N23" s="14"/>
      <c r="O23" s="165">
        <v>-0.02</v>
      </c>
      <c r="P23" s="15"/>
      <c r="Q23" s="165">
        <v>7.0000000000000007E-2</v>
      </c>
      <c r="R23" s="15"/>
      <c r="S23" s="165">
        <v>0.28000000000000003</v>
      </c>
      <c r="T23" s="15"/>
      <c r="U23" s="165">
        <v>0.33</v>
      </c>
      <c r="W23" s="14"/>
      <c r="X23" s="14"/>
      <c r="Y23" s="15"/>
      <c r="Z23" s="15"/>
      <c r="AA23" s="15"/>
      <c r="AB23" s="15"/>
      <c r="AC23" s="15"/>
      <c r="AD23" s="15"/>
      <c r="AE23" s="16"/>
    </row>
    <row r="24" spans="1:31">
      <c r="A24" s="10"/>
      <c r="B24" s="13" t="s">
        <v>90</v>
      </c>
      <c r="C24" s="154"/>
      <c r="D24" s="14"/>
      <c r="E24" s="165"/>
      <c r="F24" s="15"/>
      <c r="G24" s="165"/>
      <c r="H24" s="15"/>
      <c r="I24" s="165"/>
      <c r="J24" s="15"/>
      <c r="K24" s="165"/>
      <c r="L24" s="6"/>
      <c r="M24" s="154">
        <v>2246.9</v>
      </c>
      <c r="N24" s="14"/>
      <c r="O24" s="165">
        <v>-0.01</v>
      </c>
      <c r="P24" s="15"/>
      <c r="Q24" s="165">
        <v>0.08</v>
      </c>
      <c r="R24" s="15"/>
      <c r="S24" s="165">
        <v>0.09</v>
      </c>
      <c r="T24" s="15"/>
      <c r="U24" s="165">
        <v>0.15</v>
      </c>
      <c r="V24" s="187"/>
      <c r="W24" s="14"/>
      <c r="X24" s="14"/>
      <c r="Y24" s="15"/>
      <c r="Z24" s="15"/>
      <c r="AA24" s="15"/>
      <c r="AB24" s="15"/>
      <c r="AC24" s="15"/>
      <c r="AD24" s="15"/>
      <c r="AE24" s="16"/>
    </row>
    <row r="25" spans="1:31">
      <c r="A25" s="10"/>
      <c r="B25" s="11" t="s">
        <v>91</v>
      </c>
      <c r="C25" s="154"/>
      <c r="D25" s="14"/>
      <c r="E25" s="165"/>
      <c r="F25" s="15"/>
      <c r="G25" s="165"/>
      <c r="H25" s="15"/>
      <c r="I25" s="165"/>
      <c r="J25" s="15"/>
      <c r="K25" s="165"/>
      <c r="L25" s="6"/>
      <c r="M25" s="154">
        <v>967</v>
      </c>
      <c r="N25" s="14"/>
      <c r="O25" s="165">
        <v>0</v>
      </c>
      <c r="P25" s="15"/>
      <c r="Q25" s="165">
        <v>0.01</v>
      </c>
      <c r="R25" s="15"/>
      <c r="S25" s="165">
        <v>0.12</v>
      </c>
      <c r="T25" s="15"/>
      <c r="U25" s="165">
        <v>0.13</v>
      </c>
      <c r="W25" s="14"/>
      <c r="X25" s="14"/>
      <c r="Y25" s="15"/>
      <c r="Z25" s="15"/>
      <c r="AA25" s="15"/>
      <c r="AB25" s="15"/>
      <c r="AC25" s="15"/>
      <c r="AD25" s="15"/>
      <c r="AE25" s="16"/>
    </row>
    <row r="26" spans="1:31">
      <c r="A26" s="10"/>
      <c r="B26" s="11" t="s">
        <v>105</v>
      </c>
      <c r="C26" s="154"/>
      <c r="D26" s="14"/>
      <c r="E26" s="165"/>
      <c r="F26" s="15"/>
      <c r="G26" s="165"/>
      <c r="H26" s="15"/>
      <c r="I26" s="165"/>
      <c r="J26" s="15"/>
      <c r="K26" s="165"/>
      <c r="L26" s="6"/>
      <c r="M26" s="154">
        <v>16408.599999999999</v>
      </c>
      <c r="N26" s="14"/>
      <c r="O26" s="165">
        <v>0.02</v>
      </c>
      <c r="P26" s="15"/>
      <c r="Q26" s="165">
        <v>0.01</v>
      </c>
      <c r="R26" s="15"/>
      <c r="S26" s="165">
        <v>0.04</v>
      </c>
      <c r="T26" s="15"/>
      <c r="U26" s="165">
        <v>7.0000000000000007E-2</v>
      </c>
      <c r="W26" s="14"/>
      <c r="X26" s="14"/>
      <c r="Y26" s="15"/>
      <c r="Z26" s="15"/>
      <c r="AA26" s="15"/>
      <c r="AB26" s="15"/>
      <c r="AC26" s="15"/>
      <c r="AD26" s="15"/>
      <c r="AE26" s="16"/>
    </row>
    <row r="27" spans="1:31">
      <c r="A27" s="10"/>
      <c r="B27" s="11"/>
      <c r="C27" s="154"/>
      <c r="D27" s="14"/>
      <c r="E27" s="165"/>
      <c r="F27" s="15"/>
      <c r="G27" s="165"/>
      <c r="H27" s="15"/>
      <c r="I27" s="165"/>
      <c r="J27" s="15"/>
      <c r="K27" s="165"/>
      <c r="L27" s="6"/>
      <c r="M27" s="154"/>
      <c r="N27" s="14"/>
      <c r="O27" s="165"/>
      <c r="P27" s="15"/>
      <c r="Q27" s="165"/>
      <c r="R27" s="15"/>
      <c r="S27" s="165"/>
      <c r="T27" s="15"/>
      <c r="U27" s="165"/>
      <c r="W27" s="14"/>
      <c r="X27" s="14"/>
      <c r="Y27" s="15"/>
      <c r="Z27" s="15"/>
      <c r="AA27" s="15"/>
      <c r="AB27" s="15"/>
      <c r="AC27" s="15"/>
      <c r="AD27" s="15"/>
      <c r="AE27" s="16"/>
    </row>
    <row r="28" spans="1:31">
      <c r="A28" s="10"/>
      <c r="B28" s="9" t="s">
        <v>106</v>
      </c>
      <c r="C28" s="154"/>
      <c r="D28" s="14"/>
      <c r="E28" s="165"/>
      <c r="F28" s="15"/>
      <c r="G28" s="165"/>
      <c r="H28" s="15"/>
      <c r="I28" s="165"/>
      <c r="J28" s="15"/>
      <c r="K28" s="165"/>
      <c r="L28" s="6"/>
      <c r="M28" s="154">
        <v>480.4</v>
      </c>
      <c r="N28" s="14"/>
      <c r="O28" s="165">
        <v>0.04</v>
      </c>
      <c r="P28" s="15"/>
      <c r="Q28" s="165">
        <v>0</v>
      </c>
      <c r="R28" s="15"/>
      <c r="S28" s="165">
        <v>-0.1</v>
      </c>
      <c r="T28" s="15"/>
      <c r="U28" s="165">
        <v>-0.06</v>
      </c>
      <c r="W28" s="14"/>
      <c r="X28" s="14"/>
      <c r="Y28" s="15"/>
      <c r="Z28" s="15"/>
      <c r="AA28" s="15"/>
      <c r="AB28" s="15"/>
      <c r="AC28" s="15"/>
      <c r="AD28" s="15"/>
      <c r="AE28" s="16"/>
    </row>
    <row r="29" spans="1:31">
      <c r="A29" s="10"/>
      <c r="B29" s="17" t="s">
        <v>107</v>
      </c>
      <c r="C29" s="154"/>
      <c r="D29" s="14"/>
      <c r="E29" s="165"/>
      <c r="F29" s="15"/>
      <c r="G29" s="165"/>
      <c r="H29" s="15"/>
      <c r="I29" s="165"/>
      <c r="J29" s="15"/>
      <c r="K29" s="165"/>
      <c r="L29" s="6"/>
      <c r="M29" s="154">
        <v>16889</v>
      </c>
      <c r="N29" s="14"/>
      <c r="O29" s="165">
        <v>0.02</v>
      </c>
      <c r="P29" s="15"/>
      <c r="Q29" s="165">
        <v>0.01</v>
      </c>
      <c r="R29" s="15"/>
      <c r="S29" s="165">
        <v>0.03</v>
      </c>
      <c r="T29" s="15"/>
      <c r="U29" s="165">
        <v>0.06</v>
      </c>
      <c r="W29" s="14"/>
      <c r="X29" s="14"/>
      <c r="Y29" s="15"/>
      <c r="Z29" s="15"/>
      <c r="AA29" s="15"/>
      <c r="AB29" s="15"/>
      <c r="AC29" s="15"/>
      <c r="AD29" s="15"/>
      <c r="AE29" s="16"/>
    </row>
    <row r="30" spans="1:31" ht="13.5" thickBot="1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188"/>
    </row>
    <row r="31" spans="1:31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>
      <c r="A32" s="10"/>
      <c r="C32" s="6"/>
      <c r="D32" s="6"/>
      <c r="E32" s="15"/>
      <c r="F32" s="15"/>
      <c r="G32" s="15"/>
      <c r="H32" s="15"/>
      <c r="I32" s="15"/>
      <c r="J32" s="15"/>
      <c r="K32" s="15"/>
      <c r="L32" s="6"/>
      <c r="M32" s="6"/>
      <c r="N32" s="6"/>
      <c r="O32" s="15"/>
      <c r="P32" s="15"/>
      <c r="Q32" s="15"/>
      <c r="R32" s="15"/>
      <c r="S32" s="15"/>
      <c r="T32" s="15"/>
      <c r="U32" s="15"/>
      <c r="W32" s="6"/>
      <c r="X32" s="6"/>
      <c r="Y32" s="15"/>
      <c r="Z32" s="15"/>
      <c r="AA32" s="15"/>
      <c r="AB32" s="15"/>
      <c r="AC32" s="15"/>
      <c r="AD32" s="15"/>
      <c r="AE32" s="15"/>
    </row>
    <row r="33" spans="1:31" ht="15" hidden="1">
      <c r="A33" s="10"/>
      <c r="B33" s="260" t="s">
        <v>108</v>
      </c>
      <c r="C33" s="436" t="s">
        <v>129</v>
      </c>
      <c r="D33" s="436"/>
      <c r="E33" s="436"/>
      <c r="F33" s="436"/>
      <c r="G33" s="436"/>
      <c r="H33" s="436"/>
      <c r="I33" s="436"/>
      <c r="J33" s="436"/>
      <c r="K33" s="436"/>
      <c r="L33" s="8"/>
      <c r="M33" s="436" t="s">
        <v>130</v>
      </c>
      <c r="N33" s="436"/>
      <c r="O33" s="436"/>
      <c r="P33" s="436"/>
      <c r="Q33" s="436"/>
      <c r="R33" s="436"/>
      <c r="S33" s="436"/>
      <c r="T33" s="436"/>
      <c r="U33" s="436"/>
      <c r="V33" s="8"/>
      <c r="W33" s="436" t="s">
        <v>131</v>
      </c>
      <c r="X33" s="436"/>
      <c r="Y33" s="436"/>
      <c r="Z33" s="436"/>
      <c r="AA33" s="436"/>
      <c r="AB33" s="436"/>
      <c r="AC33" s="436"/>
      <c r="AD33" s="436"/>
      <c r="AE33" s="437"/>
    </row>
    <row r="34" spans="1:31" hidden="1">
      <c r="B34" s="9"/>
      <c r="C34" s="314" t="s">
        <v>121</v>
      </c>
      <c r="D34" s="152"/>
      <c r="E34" s="152" t="s">
        <v>83</v>
      </c>
      <c r="F34" s="152"/>
      <c r="G34" s="152" t="s">
        <v>84</v>
      </c>
      <c r="H34" s="152"/>
      <c r="I34" s="152" t="s">
        <v>85</v>
      </c>
      <c r="J34" s="152"/>
      <c r="K34" s="152" t="s">
        <v>22</v>
      </c>
      <c r="L34" s="152"/>
      <c r="M34" s="314" t="s">
        <v>121</v>
      </c>
      <c r="N34" s="6"/>
      <c r="O34" s="152" t="s">
        <v>83</v>
      </c>
      <c r="P34" s="152"/>
      <c r="Q34" s="152" t="s">
        <v>84</v>
      </c>
      <c r="R34" s="152"/>
      <c r="S34" s="152" t="s">
        <v>85</v>
      </c>
      <c r="T34" s="152"/>
      <c r="U34" s="152" t="s">
        <v>22</v>
      </c>
      <c r="V34" s="152"/>
      <c r="W34" s="314" t="s">
        <v>121</v>
      </c>
      <c r="X34" s="6"/>
      <c r="Y34" s="152" t="s">
        <v>83</v>
      </c>
      <c r="Z34" s="152"/>
      <c r="AA34" s="152" t="s">
        <v>84</v>
      </c>
      <c r="AB34" s="152"/>
      <c r="AC34" s="152" t="s">
        <v>85</v>
      </c>
      <c r="AD34" s="152"/>
      <c r="AE34" s="153" t="s">
        <v>22</v>
      </c>
    </row>
    <row r="35" spans="1:31" hidden="1">
      <c r="A35" s="10"/>
      <c r="B35" s="11" t="s">
        <v>86</v>
      </c>
      <c r="C35" s="14"/>
      <c r="D35" s="10"/>
      <c r="E35" s="6"/>
      <c r="F35" s="6"/>
      <c r="G35" s="6"/>
      <c r="H35" s="6"/>
      <c r="I35" s="6"/>
      <c r="J35" s="6"/>
      <c r="K35" s="6"/>
      <c r="L35" s="6"/>
      <c r="M35" s="10"/>
      <c r="N35" s="10"/>
      <c r="O35" s="6"/>
      <c r="P35" s="6"/>
      <c r="Q35" s="6"/>
      <c r="R35" s="6"/>
      <c r="S35" s="6"/>
      <c r="T35" s="6"/>
      <c r="U35" s="6"/>
      <c r="W35" s="10"/>
      <c r="X35" s="10"/>
      <c r="Y35" s="6"/>
      <c r="Z35" s="6"/>
      <c r="AA35" s="6"/>
      <c r="AB35" s="6"/>
      <c r="AC35" s="6"/>
      <c r="AD35" s="6"/>
      <c r="AE35" s="12"/>
    </row>
    <row r="36" spans="1:31" hidden="1">
      <c r="B36" s="13" t="s">
        <v>87</v>
      </c>
      <c r="C36" s="338">
        <f>+C7</f>
        <v>2748.7</v>
      </c>
      <c r="D36" s="339"/>
      <c r="E36" s="340">
        <f t="shared" ref="E36:E41" si="0">+E7</f>
        <v>0.05</v>
      </c>
      <c r="F36" s="341"/>
      <c r="G36" s="340">
        <f t="shared" ref="G36:G41" si="1">+G7</f>
        <v>0</v>
      </c>
      <c r="H36" s="341"/>
      <c r="I36" s="340">
        <f t="shared" ref="I36:I41" si="2">+I7</f>
        <v>0.02</v>
      </c>
      <c r="J36" s="341"/>
      <c r="K36" s="340">
        <f t="shared" ref="K36:K41" si="3">+K7</f>
        <v>0.06</v>
      </c>
      <c r="L36" s="6"/>
      <c r="M36" s="154"/>
      <c r="N36" s="14"/>
      <c r="O36" s="164"/>
      <c r="P36" s="15"/>
      <c r="Q36" s="164"/>
      <c r="R36" s="15"/>
      <c r="S36" s="164"/>
      <c r="T36" s="15"/>
      <c r="U36" s="164"/>
      <c r="W36" s="154"/>
      <c r="X36" s="14"/>
      <c r="Y36" s="165"/>
      <c r="Z36" s="15"/>
      <c r="AA36" s="165"/>
      <c r="AB36" s="15"/>
      <c r="AC36" s="165"/>
      <c r="AD36" s="15"/>
      <c r="AE36" s="166"/>
    </row>
    <row r="37" spans="1:31" hidden="1">
      <c r="A37" s="10"/>
      <c r="B37" s="13" t="s">
        <v>88</v>
      </c>
      <c r="C37" s="338">
        <f t="shared" ref="C37:C41" si="4">+C8</f>
        <v>1241.3</v>
      </c>
      <c r="D37" s="339"/>
      <c r="E37" s="340">
        <f t="shared" si="0"/>
        <v>-0.02</v>
      </c>
      <c r="F37" s="341"/>
      <c r="G37" s="340">
        <f t="shared" si="1"/>
        <v>0.05</v>
      </c>
      <c r="H37" s="341"/>
      <c r="I37" s="340">
        <f t="shared" si="2"/>
        <v>0.02</v>
      </c>
      <c r="J37" s="341"/>
      <c r="K37" s="340">
        <f t="shared" si="3"/>
        <v>0.05</v>
      </c>
      <c r="L37" s="6"/>
      <c r="M37" s="154"/>
      <c r="N37" s="14"/>
      <c r="O37" s="164"/>
      <c r="P37" s="15"/>
      <c r="Q37" s="164"/>
      <c r="R37" s="15"/>
      <c r="S37" s="164"/>
      <c r="T37" s="15"/>
      <c r="U37" s="164"/>
      <c r="W37" s="154"/>
      <c r="X37" s="14"/>
      <c r="Y37" s="165"/>
      <c r="Z37" s="15"/>
      <c r="AA37" s="165"/>
      <c r="AB37" s="15"/>
      <c r="AC37" s="165"/>
      <c r="AD37" s="15"/>
      <c r="AE37" s="166"/>
    </row>
    <row r="38" spans="1:31" hidden="1">
      <c r="A38" s="10"/>
      <c r="B38" s="13" t="s">
        <v>89</v>
      </c>
      <c r="C38" s="338">
        <f t="shared" si="4"/>
        <v>328.6</v>
      </c>
      <c r="D38" s="339"/>
      <c r="E38" s="340">
        <f t="shared" si="0"/>
        <v>-0.03</v>
      </c>
      <c r="F38" s="341"/>
      <c r="G38" s="340">
        <f t="shared" si="1"/>
        <v>0.03</v>
      </c>
      <c r="H38" s="341"/>
      <c r="I38" s="340">
        <f t="shared" si="2"/>
        <v>0.34</v>
      </c>
      <c r="J38" s="341"/>
      <c r="K38" s="340">
        <f t="shared" si="3"/>
        <v>0.34</v>
      </c>
      <c r="L38" s="6"/>
      <c r="M38" s="154"/>
      <c r="N38" s="14"/>
      <c r="O38" s="164"/>
      <c r="P38" s="15"/>
      <c r="Q38" s="164"/>
      <c r="R38" s="15"/>
      <c r="S38" s="164"/>
      <c r="T38" s="15"/>
      <c r="U38" s="164"/>
      <c r="W38" s="154"/>
      <c r="X38" s="14"/>
      <c r="Y38" s="165"/>
      <c r="Z38" s="15"/>
      <c r="AA38" s="165"/>
      <c r="AB38" s="15"/>
      <c r="AC38" s="165"/>
      <c r="AD38" s="15"/>
      <c r="AE38" s="166"/>
    </row>
    <row r="39" spans="1:31" hidden="1">
      <c r="A39" s="10"/>
      <c r="B39" s="13" t="s">
        <v>90</v>
      </c>
      <c r="C39" s="338">
        <f t="shared" si="4"/>
        <v>724.4</v>
      </c>
      <c r="D39" s="339"/>
      <c r="E39" s="340">
        <f t="shared" si="0"/>
        <v>-0.03</v>
      </c>
      <c r="F39" s="341"/>
      <c r="G39" s="340">
        <f t="shared" si="1"/>
        <v>0.11</v>
      </c>
      <c r="H39" s="341"/>
      <c r="I39" s="340">
        <f t="shared" si="2"/>
        <v>0.08</v>
      </c>
      <c r="J39" s="341"/>
      <c r="K39" s="340">
        <f t="shared" si="3"/>
        <v>0.17</v>
      </c>
      <c r="L39" s="6"/>
      <c r="M39" s="154"/>
      <c r="N39" s="14"/>
      <c r="O39" s="164"/>
      <c r="P39" s="15"/>
      <c r="Q39" s="164"/>
      <c r="R39" s="15"/>
      <c r="S39" s="164"/>
      <c r="T39" s="15"/>
      <c r="U39" s="164"/>
      <c r="W39" s="154"/>
      <c r="X39" s="14"/>
      <c r="Y39" s="165"/>
      <c r="Z39" s="15"/>
      <c r="AA39" s="165"/>
      <c r="AB39" s="15"/>
      <c r="AC39" s="165"/>
      <c r="AD39" s="15"/>
      <c r="AE39" s="166"/>
    </row>
    <row r="40" spans="1:31" hidden="1">
      <c r="A40" s="10"/>
      <c r="B40" s="11" t="s">
        <v>91</v>
      </c>
      <c r="C40" s="338">
        <f t="shared" si="4"/>
        <v>289.60000000000002</v>
      </c>
      <c r="D40" s="339"/>
      <c r="E40" s="340">
        <f t="shared" si="0"/>
        <v>0.03</v>
      </c>
      <c r="F40" s="341"/>
      <c r="G40" s="340">
        <f t="shared" si="1"/>
        <v>0.03</v>
      </c>
      <c r="H40" s="341"/>
      <c r="I40" s="340">
        <f t="shared" si="2"/>
        <v>0.04</v>
      </c>
      <c r="J40" s="341"/>
      <c r="K40" s="340">
        <f t="shared" si="3"/>
        <v>0.1</v>
      </c>
      <c r="L40" s="6"/>
      <c r="M40" s="154"/>
      <c r="N40" s="14"/>
      <c r="O40" s="164"/>
      <c r="P40" s="15"/>
      <c r="Q40" s="164"/>
      <c r="R40" s="15"/>
      <c r="S40" s="164"/>
      <c r="T40" s="15"/>
      <c r="U40" s="164"/>
      <c r="W40" s="154"/>
      <c r="X40" s="14"/>
      <c r="Y40" s="165"/>
      <c r="Z40" s="15"/>
      <c r="AA40" s="165"/>
      <c r="AB40" s="15"/>
      <c r="AC40" s="165"/>
      <c r="AD40" s="15"/>
      <c r="AE40" s="166"/>
    </row>
    <row r="41" spans="1:31" hidden="1">
      <c r="A41" s="10"/>
      <c r="B41" s="11" t="s">
        <v>105</v>
      </c>
      <c r="C41" s="338">
        <f t="shared" si="4"/>
        <v>5332.5</v>
      </c>
      <c r="D41" s="339"/>
      <c r="E41" s="340">
        <f t="shared" si="0"/>
        <v>0.01</v>
      </c>
      <c r="F41" s="341"/>
      <c r="G41" s="340">
        <f t="shared" si="1"/>
        <v>0.03</v>
      </c>
      <c r="H41" s="341"/>
      <c r="I41" s="340">
        <f t="shared" si="2"/>
        <v>0.04</v>
      </c>
      <c r="J41" s="341"/>
      <c r="K41" s="340">
        <f t="shared" si="3"/>
        <v>0.09</v>
      </c>
      <c r="L41" s="6"/>
      <c r="M41" s="154"/>
      <c r="N41" s="14"/>
      <c r="O41" s="164"/>
      <c r="P41" s="15"/>
      <c r="Q41" s="164"/>
      <c r="R41" s="15"/>
      <c r="S41" s="164"/>
      <c r="T41" s="15"/>
      <c r="U41" s="164"/>
      <c r="W41" s="154"/>
      <c r="X41" s="14"/>
      <c r="Y41" s="165"/>
      <c r="Z41" s="15"/>
      <c r="AA41" s="165"/>
      <c r="AB41" s="15"/>
      <c r="AC41" s="165"/>
      <c r="AD41" s="15"/>
      <c r="AE41" s="166"/>
    </row>
    <row r="42" spans="1:31" hidden="1">
      <c r="A42" s="10"/>
      <c r="B42" s="11"/>
      <c r="C42" s="338"/>
      <c r="D42" s="339"/>
      <c r="E42" s="340"/>
      <c r="F42" s="341"/>
      <c r="G42" s="340"/>
      <c r="H42" s="341"/>
      <c r="I42" s="340"/>
      <c r="J42" s="341"/>
      <c r="K42" s="340"/>
      <c r="L42" s="6"/>
      <c r="M42" s="154"/>
      <c r="N42" s="14"/>
      <c r="O42" s="164"/>
      <c r="P42" s="15"/>
      <c r="Q42" s="164"/>
      <c r="R42" s="15"/>
      <c r="S42" s="164"/>
      <c r="T42" s="15"/>
      <c r="U42" s="164"/>
      <c r="W42" s="154"/>
      <c r="X42" s="14"/>
      <c r="Y42" s="165"/>
      <c r="Z42" s="15"/>
      <c r="AA42" s="165"/>
      <c r="AB42" s="15"/>
      <c r="AC42" s="165"/>
      <c r="AD42" s="15"/>
      <c r="AE42" s="166"/>
    </row>
    <row r="43" spans="1:31" hidden="1">
      <c r="A43" s="10"/>
      <c r="B43" s="9" t="s">
        <v>106</v>
      </c>
      <c r="C43" s="338">
        <f t="shared" ref="C43:C44" si="5">+C14</f>
        <v>153</v>
      </c>
      <c r="D43" s="339"/>
      <c r="E43" s="340">
        <f t="shared" ref="E43:E44" si="6">+E14</f>
        <v>0</v>
      </c>
      <c r="F43" s="341"/>
      <c r="G43" s="340">
        <f t="shared" ref="G43:G44" si="7">+G14</f>
        <v>0</v>
      </c>
      <c r="H43" s="341"/>
      <c r="I43" s="340">
        <f t="shared" ref="I43:I44" si="8">+I14</f>
        <v>-0.01</v>
      </c>
      <c r="J43" s="341"/>
      <c r="K43" s="340">
        <f t="shared" ref="K43:K44" si="9">+K14</f>
        <v>-0.01</v>
      </c>
      <c r="L43" s="6"/>
      <c r="M43" s="154"/>
      <c r="N43" s="14"/>
      <c r="O43" s="164"/>
      <c r="P43" s="15"/>
      <c r="Q43" s="164"/>
      <c r="R43" s="15"/>
      <c r="S43" s="164"/>
      <c r="T43" s="15"/>
      <c r="U43" s="164"/>
      <c r="W43" s="154"/>
      <c r="X43" s="14"/>
      <c r="Y43" s="165"/>
      <c r="Z43" s="15"/>
      <c r="AA43" s="165"/>
      <c r="AB43" s="15"/>
      <c r="AC43" s="165"/>
      <c r="AD43" s="15"/>
      <c r="AE43" s="166"/>
    </row>
    <row r="44" spans="1:31" hidden="1">
      <c r="A44" s="10"/>
      <c r="B44" s="17" t="s">
        <v>107</v>
      </c>
      <c r="C44" s="338">
        <f t="shared" si="5"/>
        <v>5485.5</v>
      </c>
      <c r="D44" s="339"/>
      <c r="E44" s="340">
        <f t="shared" si="6"/>
        <v>0.01</v>
      </c>
      <c r="F44" s="341"/>
      <c r="G44" s="340">
        <f t="shared" si="7"/>
        <v>0.03</v>
      </c>
      <c r="H44" s="341"/>
      <c r="I44" s="340">
        <f t="shared" si="8"/>
        <v>0.04</v>
      </c>
      <c r="J44" s="341"/>
      <c r="K44" s="340">
        <f t="shared" si="9"/>
        <v>0.09</v>
      </c>
      <c r="L44" s="6"/>
      <c r="M44" s="154"/>
      <c r="N44" s="14"/>
      <c r="O44" s="164"/>
      <c r="P44" s="15"/>
      <c r="Q44" s="164"/>
      <c r="R44" s="15"/>
      <c r="S44" s="164"/>
      <c r="T44" s="15"/>
      <c r="U44" s="164"/>
      <c r="W44" s="154"/>
      <c r="X44" s="14"/>
      <c r="Y44" s="165"/>
      <c r="Z44" s="15"/>
      <c r="AA44" s="165"/>
      <c r="AB44" s="15"/>
      <c r="AC44" s="165"/>
      <c r="AD44" s="15"/>
      <c r="AE44" s="166"/>
    </row>
    <row r="45" spans="1:31" hidden="1">
      <c r="A45" s="10"/>
      <c r="B45" s="9"/>
      <c r="C45" s="14"/>
      <c r="D45" s="14"/>
      <c r="E45" s="6"/>
      <c r="F45" s="6"/>
      <c r="G45" s="6"/>
      <c r="H45" s="6"/>
      <c r="I45" s="6"/>
      <c r="J45" s="6"/>
      <c r="K45" s="6"/>
      <c r="L45" s="6"/>
      <c r="M45" s="14"/>
      <c r="N45" s="14"/>
      <c r="O45" s="6"/>
      <c r="P45" s="6"/>
      <c r="Q45" s="6"/>
      <c r="R45" s="6"/>
      <c r="S45" s="6"/>
      <c r="T45" s="6"/>
      <c r="U45" s="6"/>
      <c r="W45" s="14"/>
      <c r="X45" s="14"/>
      <c r="Y45" s="6"/>
      <c r="Z45" s="6"/>
      <c r="AA45" s="6"/>
      <c r="AB45" s="6"/>
      <c r="AC45" s="6"/>
      <c r="AD45" s="6"/>
      <c r="AE45" s="12"/>
    </row>
    <row r="46" spans="1:31" hidden="1">
      <c r="B46" s="9"/>
      <c r="C46" s="14"/>
      <c r="D46" s="14"/>
      <c r="E46" s="6"/>
      <c r="F46" s="6"/>
      <c r="G46" s="6"/>
      <c r="H46" s="6"/>
      <c r="I46" s="6"/>
      <c r="J46" s="6"/>
      <c r="K46" s="6"/>
      <c r="L46" s="6"/>
      <c r="M46" s="14"/>
      <c r="N46" s="14"/>
      <c r="O46" s="6"/>
      <c r="P46" s="6"/>
      <c r="Q46" s="6"/>
      <c r="R46" s="6"/>
      <c r="S46" s="6"/>
      <c r="T46" s="6"/>
      <c r="U46" s="6"/>
      <c r="W46" s="14"/>
      <c r="X46" s="14"/>
      <c r="Y46" s="6"/>
      <c r="Z46" s="6"/>
      <c r="AA46" s="6"/>
      <c r="AB46" s="6"/>
      <c r="AC46" s="6"/>
      <c r="AD46" s="6"/>
      <c r="AE46" s="12"/>
    </row>
    <row r="47" spans="1:31" hidden="1">
      <c r="B47" s="9"/>
      <c r="C47" s="439" t="s">
        <v>132</v>
      </c>
      <c r="D47" s="439"/>
      <c r="E47" s="439"/>
      <c r="F47" s="439"/>
      <c r="G47" s="439"/>
      <c r="H47" s="439"/>
      <c r="I47" s="439"/>
      <c r="J47" s="439"/>
      <c r="K47" s="439"/>
      <c r="L47" s="6"/>
      <c r="M47" s="439" t="s">
        <v>133</v>
      </c>
      <c r="N47" s="439"/>
      <c r="O47" s="439"/>
      <c r="P47" s="439"/>
      <c r="Q47" s="439"/>
      <c r="R47" s="439"/>
      <c r="S47" s="439"/>
      <c r="T47" s="439"/>
      <c r="U47" s="439"/>
      <c r="W47" s="439"/>
      <c r="X47" s="439"/>
      <c r="Y47" s="439"/>
      <c r="Z47" s="439"/>
      <c r="AA47" s="439"/>
      <c r="AB47" s="439"/>
      <c r="AC47" s="439"/>
      <c r="AD47" s="439"/>
      <c r="AE47" s="440"/>
    </row>
    <row r="48" spans="1:31" hidden="1">
      <c r="A48" s="21"/>
      <c r="B48" s="9"/>
      <c r="C48" s="314" t="s">
        <v>121</v>
      </c>
      <c r="D48" s="152"/>
      <c r="E48" s="152" t="s">
        <v>83</v>
      </c>
      <c r="F48" s="152"/>
      <c r="G48" s="152" t="s">
        <v>84</v>
      </c>
      <c r="H48" s="152"/>
      <c r="I48" s="152" t="s">
        <v>85</v>
      </c>
      <c r="J48" s="152"/>
      <c r="K48" s="152" t="s">
        <v>22</v>
      </c>
      <c r="L48" s="152"/>
      <c r="M48" s="314" t="s">
        <v>121</v>
      </c>
      <c r="N48" s="6"/>
      <c r="O48" s="152" t="s">
        <v>83</v>
      </c>
      <c r="P48" s="152"/>
      <c r="Q48" s="152" t="s">
        <v>84</v>
      </c>
      <c r="R48" s="152"/>
      <c r="S48" s="152" t="s">
        <v>85</v>
      </c>
      <c r="T48" s="152"/>
      <c r="U48" s="152" t="s">
        <v>22</v>
      </c>
      <c r="W48" s="438"/>
      <c r="X48" s="438"/>
      <c r="Y48" s="438"/>
      <c r="Z48" s="314"/>
      <c r="AA48" s="314"/>
      <c r="AB48" s="314"/>
      <c r="AC48" s="314"/>
      <c r="AD48" s="314"/>
      <c r="AE48" s="151"/>
    </row>
    <row r="49" spans="1:31" hidden="1">
      <c r="A49" s="22"/>
      <c r="B49" s="11" t="s">
        <v>86</v>
      </c>
      <c r="C49" s="10"/>
      <c r="D49" s="10"/>
      <c r="E49" s="6"/>
      <c r="F49" s="6"/>
      <c r="G49" s="6"/>
      <c r="H49" s="6"/>
      <c r="I49" s="6"/>
      <c r="J49" s="6"/>
      <c r="K49" s="6"/>
      <c r="L49" s="6"/>
      <c r="M49" s="10"/>
      <c r="N49" s="10"/>
      <c r="O49" s="6"/>
      <c r="P49" s="6"/>
      <c r="Q49" s="6"/>
      <c r="R49" s="6"/>
      <c r="S49" s="6"/>
      <c r="T49" s="6"/>
      <c r="U49" s="6"/>
      <c r="W49" s="10"/>
      <c r="X49" s="10"/>
      <c r="Y49" s="6"/>
      <c r="Z49" s="6"/>
      <c r="AA49" s="6"/>
      <c r="AB49" s="6"/>
      <c r="AC49" s="6"/>
      <c r="AD49" s="6"/>
      <c r="AE49" s="12"/>
    </row>
    <row r="50" spans="1:31" hidden="1">
      <c r="A50" s="22"/>
      <c r="B50" s="13" t="s">
        <v>87</v>
      </c>
      <c r="C50" s="14"/>
      <c r="D50" s="14"/>
      <c r="E50" s="164"/>
      <c r="F50" s="15"/>
      <c r="G50" s="164"/>
      <c r="H50" s="15"/>
      <c r="I50" s="164"/>
      <c r="J50" s="15"/>
      <c r="K50" s="164"/>
      <c r="L50" s="6"/>
      <c r="M50" s="14">
        <f>+C36</f>
        <v>2748.7</v>
      </c>
      <c r="N50" s="14"/>
      <c r="O50" s="164">
        <f t="shared" ref="O50:O55" si="10">+E36</f>
        <v>0.05</v>
      </c>
      <c r="P50" s="15"/>
      <c r="Q50" s="164">
        <f t="shared" ref="Q50:Q55" si="11">+G36</f>
        <v>0</v>
      </c>
      <c r="R50" s="15"/>
      <c r="S50" s="164">
        <f t="shared" ref="S50:S55" si="12">+I36</f>
        <v>0.02</v>
      </c>
      <c r="T50" s="15"/>
      <c r="U50" s="164">
        <f t="shared" ref="U50:U55" si="13">+K36</f>
        <v>0.06</v>
      </c>
      <c r="W50" s="14"/>
      <c r="X50" s="14"/>
      <c r="Y50" s="15"/>
      <c r="Z50" s="15"/>
      <c r="AA50" s="15"/>
      <c r="AB50" s="15"/>
      <c r="AC50" s="15"/>
      <c r="AD50" s="15"/>
      <c r="AE50" s="16"/>
    </row>
    <row r="51" spans="1:31" hidden="1">
      <c r="A51" s="22"/>
      <c r="B51" s="13" t="s">
        <v>88</v>
      </c>
      <c r="C51" s="14"/>
      <c r="D51" s="14"/>
      <c r="E51" s="164"/>
      <c r="F51" s="15"/>
      <c r="G51" s="164"/>
      <c r="H51" s="15"/>
      <c r="I51" s="164"/>
      <c r="J51" s="15"/>
      <c r="K51" s="164"/>
      <c r="L51" s="6"/>
      <c r="M51" s="14">
        <f t="shared" ref="M51:M55" si="14">+C37</f>
        <v>1241.3</v>
      </c>
      <c r="N51" s="14"/>
      <c r="O51" s="164">
        <f t="shared" si="10"/>
        <v>-0.02</v>
      </c>
      <c r="P51" s="15"/>
      <c r="Q51" s="164">
        <f t="shared" si="11"/>
        <v>0.05</v>
      </c>
      <c r="R51" s="15"/>
      <c r="S51" s="164">
        <f t="shared" si="12"/>
        <v>0.02</v>
      </c>
      <c r="T51" s="15"/>
      <c r="U51" s="164">
        <f t="shared" si="13"/>
        <v>0.05</v>
      </c>
      <c r="W51" s="14"/>
      <c r="X51" s="14"/>
      <c r="Y51" s="15"/>
      <c r="Z51" s="15"/>
      <c r="AA51" s="15"/>
      <c r="AB51" s="15"/>
      <c r="AC51" s="15"/>
      <c r="AD51" s="15"/>
      <c r="AE51" s="16"/>
    </row>
    <row r="52" spans="1:31" hidden="1">
      <c r="A52" s="22"/>
      <c r="B52" s="13" t="s">
        <v>89</v>
      </c>
      <c r="C52" s="14"/>
      <c r="D52" s="14"/>
      <c r="E52" s="164"/>
      <c r="F52" s="15"/>
      <c r="G52" s="164"/>
      <c r="H52" s="15"/>
      <c r="I52" s="164"/>
      <c r="J52" s="15"/>
      <c r="K52" s="164"/>
      <c r="L52" s="6"/>
      <c r="M52" s="14">
        <f t="shared" si="14"/>
        <v>328.6</v>
      </c>
      <c r="N52" s="14"/>
      <c r="O52" s="164">
        <f t="shared" si="10"/>
        <v>-0.03</v>
      </c>
      <c r="P52" s="15"/>
      <c r="Q52" s="164">
        <f t="shared" si="11"/>
        <v>0.03</v>
      </c>
      <c r="R52" s="15"/>
      <c r="S52" s="164">
        <f t="shared" si="12"/>
        <v>0.34</v>
      </c>
      <c r="T52" s="15"/>
      <c r="U52" s="164">
        <f t="shared" si="13"/>
        <v>0.34</v>
      </c>
      <c r="W52" s="14"/>
      <c r="X52" s="14"/>
      <c r="Y52" s="15"/>
      <c r="Z52" s="15"/>
      <c r="AA52" s="15"/>
      <c r="AB52" s="15"/>
      <c r="AC52" s="15"/>
      <c r="AD52" s="15"/>
      <c r="AE52" s="16"/>
    </row>
    <row r="53" spans="1:31" hidden="1">
      <c r="B53" s="13" t="s">
        <v>90</v>
      </c>
      <c r="C53" s="14"/>
      <c r="D53" s="14"/>
      <c r="E53" s="164"/>
      <c r="F53" s="15"/>
      <c r="G53" s="164"/>
      <c r="H53" s="15"/>
      <c r="I53" s="164"/>
      <c r="J53" s="15"/>
      <c r="K53" s="164"/>
      <c r="L53" s="6"/>
      <c r="M53" s="14">
        <f t="shared" si="14"/>
        <v>724.4</v>
      </c>
      <c r="N53" s="14"/>
      <c r="O53" s="164">
        <f t="shared" si="10"/>
        <v>-0.03</v>
      </c>
      <c r="P53" s="15"/>
      <c r="Q53" s="164">
        <f t="shared" si="11"/>
        <v>0.11</v>
      </c>
      <c r="R53" s="15"/>
      <c r="S53" s="164">
        <f t="shared" si="12"/>
        <v>0.08</v>
      </c>
      <c r="T53" s="15"/>
      <c r="U53" s="164">
        <f t="shared" si="13"/>
        <v>0.17</v>
      </c>
      <c r="W53" s="14"/>
      <c r="X53" s="14"/>
      <c r="Y53" s="15"/>
      <c r="Z53" s="15"/>
      <c r="AA53" s="15"/>
      <c r="AB53" s="15"/>
      <c r="AC53" s="15"/>
      <c r="AD53" s="15"/>
      <c r="AE53" s="16"/>
    </row>
    <row r="54" spans="1:31" hidden="1">
      <c r="B54" s="11" t="s">
        <v>91</v>
      </c>
      <c r="C54" s="14"/>
      <c r="D54" s="14"/>
      <c r="E54" s="164"/>
      <c r="F54" s="15"/>
      <c r="G54" s="164"/>
      <c r="H54" s="15"/>
      <c r="I54" s="164"/>
      <c r="J54" s="15"/>
      <c r="K54" s="164"/>
      <c r="L54" s="6"/>
      <c r="M54" s="14">
        <f t="shared" si="14"/>
        <v>289.60000000000002</v>
      </c>
      <c r="N54" s="14"/>
      <c r="O54" s="164">
        <f t="shared" si="10"/>
        <v>0.03</v>
      </c>
      <c r="P54" s="15"/>
      <c r="Q54" s="164">
        <f t="shared" si="11"/>
        <v>0.03</v>
      </c>
      <c r="R54" s="15"/>
      <c r="S54" s="164">
        <f t="shared" si="12"/>
        <v>0.04</v>
      </c>
      <c r="T54" s="15"/>
      <c r="U54" s="164">
        <f t="shared" si="13"/>
        <v>0.1</v>
      </c>
      <c r="W54" s="14"/>
      <c r="X54" s="14"/>
      <c r="Y54" s="15"/>
      <c r="Z54" s="15"/>
      <c r="AA54" s="15"/>
      <c r="AB54" s="15"/>
      <c r="AC54" s="15"/>
      <c r="AD54" s="15"/>
      <c r="AE54" s="16"/>
    </row>
    <row r="55" spans="1:31" hidden="1">
      <c r="B55" s="11" t="s">
        <v>105</v>
      </c>
      <c r="C55" s="14"/>
      <c r="D55" s="14"/>
      <c r="E55" s="164"/>
      <c r="F55" s="15"/>
      <c r="G55" s="164"/>
      <c r="H55" s="15"/>
      <c r="I55" s="164"/>
      <c r="J55" s="15"/>
      <c r="K55" s="164"/>
      <c r="L55" s="6"/>
      <c r="M55" s="14">
        <f t="shared" si="14"/>
        <v>5332.5</v>
      </c>
      <c r="N55" s="14"/>
      <c r="O55" s="164">
        <f t="shared" si="10"/>
        <v>0.01</v>
      </c>
      <c r="P55" s="15"/>
      <c r="Q55" s="164">
        <f t="shared" si="11"/>
        <v>0.03</v>
      </c>
      <c r="R55" s="15"/>
      <c r="S55" s="164">
        <f t="shared" si="12"/>
        <v>0.04</v>
      </c>
      <c r="T55" s="15"/>
      <c r="U55" s="164">
        <f t="shared" si="13"/>
        <v>0.09</v>
      </c>
      <c r="W55" s="14"/>
      <c r="X55" s="14"/>
      <c r="Y55" s="15"/>
      <c r="Z55" s="15"/>
      <c r="AA55" s="15"/>
      <c r="AB55" s="15"/>
      <c r="AC55" s="15"/>
      <c r="AD55" s="15"/>
      <c r="AE55" s="16"/>
    </row>
    <row r="56" spans="1:31" hidden="1">
      <c r="B56" s="11"/>
      <c r="C56" s="14"/>
      <c r="D56" s="14"/>
      <c r="E56" s="164"/>
      <c r="F56" s="15"/>
      <c r="G56" s="164"/>
      <c r="H56" s="15"/>
      <c r="I56" s="164"/>
      <c r="J56" s="15"/>
      <c r="K56" s="164"/>
      <c r="L56" s="6"/>
      <c r="M56" s="14"/>
      <c r="N56" s="14"/>
      <c r="O56" s="164"/>
      <c r="P56" s="15"/>
      <c r="Q56" s="164"/>
      <c r="R56" s="15"/>
      <c r="S56" s="164"/>
      <c r="T56" s="15"/>
      <c r="U56" s="164"/>
      <c r="W56" s="14"/>
      <c r="X56" s="14"/>
      <c r="Y56" s="15"/>
      <c r="Z56" s="15"/>
      <c r="AA56" s="15"/>
      <c r="AB56" s="15"/>
      <c r="AC56" s="15"/>
      <c r="AD56" s="15"/>
      <c r="AE56" s="16"/>
    </row>
    <row r="57" spans="1:31" hidden="1">
      <c r="B57" s="9" t="s">
        <v>106</v>
      </c>
      <c r="C57" s="14"/>
      <c r="D57" s="14"/>
      <c r="E57" s="164"/>
      <c r="F57" s="15"/>
      <c r="G57" s="164"/>
      <c r="H57" s="15"/>
      <c r="I57" s="164"/>
      <c r="J57" s="15"/>
      <c r="K57" s="164"/>
      <c r="L57" s="6"/>
      <c r="M57" s="14">
        <f t="shared" ref="M57:M58" si="15">+C43</f>
        <v>153</v>
      </c>
      <c r="N57" s="14"/>
      <c r="O57" s="164">
        <f t="shared" ref="O57:O58" si="16">+E43</f>
        <v>0</v>
      </c>
      <c r="P57" s="15"/>
      <c r="Q57" s="164">
        <f t="shared" ref="Q57:Q58" si="17">+G43</f>
        <v>0</v>
      </c>
      <c r="R57" s="15"/>
      <c r="S57" s="164">
        <f t="shared" ref="S57:S58" si="18">+I43</f>
        <v>-0.01</v>
      </c>
      <c r="T57" s="15"/>
      <c r="U57" s="164">
        <f t="shared" ref="U57:U58" si="19">+K43</f>
        <v>-0.01</v>
      </c>
      <c r="W57" s="14"/>
      <c r="X57" s="14"/>
      <c r="Y57" s="15"/>
      <c r="Z57" s="15"/>
      <c r="AA57" s="15"/>
      <c r="AB57" s="15"/>
      <c r="AC57" s="15"/>
      <c r="AD57" s="15"/>
      <c r="AE57" s="16"/>
    </row>
    <row r="58" spans="1:31" hidden="1">
      <c r="B58" s="17" t="s">
        <v>107</v>
      </c>
      <c r="C58" s="14"/>
      <c r="D58" s="14"/>
      <c r="E58" s="164"/>
      <c r="F58" s="15"/>
      <c r="G58" s="164"/>
      <c r="H58" s="15"/>
      <c r="I58" s="164"/>
      <c r="J58" s="15"/>
      <c r="K58" s="164"/>
      <c r="L58" s="6"/>
      <c r="M58" s="14">
        <f t="shared" si="15"/>
        <v>5485.5</v>
      </c>
      <c r="N58" s="14"/>
      <c r="O58" s="164">
        <f t="shared" si="16"/>
        <v>0.01</v>
      </c>
      <c r="P58" s="15"/>
      <c r="Q58" s="164">
        <f t="shared" si="17"/>
        <v>0.03</v>
      </c>
      <c r="R58" s="15"/>
      <c r="S58" s="164">
        <f t="shared" si="18"/>
        <v>0.04</v>
      </c>
      <c r="T58" s="15"/>
      <c r="U58" s="164">
        <f t="shared" si="19"/>
        <v>0.09</v>
      </c>
      <c r="W58" s="14"/>
      <c r="X58" s="14"/>
      <c r="Y58" s="15"/>
      <c r="Z58" s="15"/>
      <c r="AA58" s="15"/>
      <c r="AB58" s="15"/>
      <c r="AC58" s="15"/>
      <c r="AD58" s="15"/>
      <c r="AE58" s="16"/>
    </row>
    <row r="59" spans="1:31" ht="13.5" hidden="1" thickBot="1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188"/>
    </row>
    <row r="60" spans="1:31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0"/>
      <c r="P60" s="6"/>
      <c r="Q60" s="6"/>
      <c r="R60" s="6"/>
      <c r="S60" s="6"/>
      <c r="T60" s="6"/>
      <c r="U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>
      <c r="B61" s="21"/>
    </row>
  </sheetData>
  <sheetProtection password="CC86" sheet="1" objects="1" scenarios="1" formatCells="0" formatColumns="0" formatRows="0" insertColumns="0" insertRows="0"/>
  <mergeCells count="14">
    <mergeCell ref="W48:Y48"/>
    <mergeCell ref="W19:Y19"/>
    <mergeCell ref="W47:AE47"/>
    <mergeCell ref="C47:K47"/>
    <mergeCell ref="M47:U47"/>
    <mergeCell ref="W18:AE18"/>
    <mergeCell ref="C4:K4"/>
    <mergeCell ref="M4:U4"/>
    <mergeCell ref="W4:AE4"/>
    <mergeCell ref="C33:K33"/>
    <mergeCell ref="M33:U33"/>
    <mergeCell ref="W33:AE33"/>
    <mergeCell ref="C18:K18"/>
    <mergeCell ref="M18:U18"/>
  </mergeCells>
  <printOptions horizontalCentered="1" verticalCentered="1"/>
  <pageMargins left="0.47" right="0.39" top="1" bottom="0.63" header="0.5" footer="0.28000000000000003"/>
  <pageSetup scale="80" orientation="landscape" r:id="rId1"/>
  <headerFooter alignWithMargins="0">
    <oddHeader>&amp;L&amp;"Arial,Bold"&amp;8Investor Relations
Philip Johnson (317)655-6874
Ronika Pletcher (317)651-4808
Nicholas Lemen (317)276-6988&amp;C&amp;"Arial,Bold"&amp;12Eli Lilly and Company
Effect of Price, Rate, Volume on Current Quarter Sales&amp;10
&amp;"Arial,Regular"
&amp;R&amp;16LLY</oddHeader>
    <oddFooter xml:space="preserve">&amp;L&amp;8Numbers may not add due to rounding
Page &amp;P of &amp;N pages of financial data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N25"/>
  <sheetViews>
    <sheetView showGridLines="0" zoomScale="110" zoomScaleNormal="110" workbookViewId="0">
      <selection activeCell="A2" sqref="A2:M16"/>
    </sheetView>
  </sheetViews>
  <sheetFormatPr defaultRowHeight="12.75"/>
  <cols>
    <col min="1" max="1" width="31.42578125" style="89" customWidth="1"/>
    <col min="2" max="2" width="4.28515625" style="96" customWidth="1"/>
    <col min="3" max="3" width="9.7109375" style="89" bestFit="1" customWidth="1"/>
    <col min="4" max="4" width="9.5703125" style="89" bestFit="1" customWidth="1"/>
    <col min="5" max="6" width="9.28515625" style="89" bestFit="1" customWidth="1"/>
    <col min="7" max="7" width="10.140625" style="89" bestFit="1" customWidth="1"/>
    <col min="8" max="8" width="5.42578125" style="89" customWidth="1"/>
    <col min="9" max="12" width="9.7109375" style="89" bestFit="1" customWidth="1"/>
    <col min="13" max="13" width="11.5703125" style="97" bestFit="1" customWidth="1"/>
    <col min="14" max="16384" width="9.140625" style="89"/>
  </cols>
  <sheetData>
    <row r="1" spans="1:13">
      <c r="A1" s="95" t="s">
        <v>115</v>
      </c>
    </row>
    <row r="3" spans="1:13">
      <c r="A3" s="102"/>
      <c r="B3" s="100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8"/>
    </row>
    <row r="4" spans="1:13">
      <c r="A4" s="353" t="s">
        <v>148</v>
      </c>
      <c r="B4" s="98"/>
      <c r="C4" s="99" t="s">
        <v>134</v>
      </c>
      <c r="D4" s="99" t="s">
        <v>135</v>
      </c>
      <c r="E4" s="99" t="s">
        <v>136</v>
      </c>
      <c r="F4" s="99" t="s">
        <v>137</v>
      </c>
      <c r="G4" s="99">
        <v>2010</v>
      </c>
      <c r="H4" s="102"/>
      <c r="I4" s="31" t="s">
        <v>109</v>
      </c>
      <c r="J4" s="31" t="s">
        <v>110</v>
      </c>
      <c r="K4" s="31" t="s">
        <v>111</v>
      </c>
      <c r="L4" s="31" t="s">
        <v>112</v>
      </c>
      <c r="M4" s="31">
        <v>2009</v>
      </c>
    </row>
    <row r="5" spans="1:13">
      <c r="A5" s="102"/>
      <c r="B5" s="100"/>
      <c r="C5" s="100"/>
      <c r="D5" s="100"/>
      <c r="E5" s="100"/>
      <c r="F5" s="100"/>
      <c r="G5" s="101"/>
      <c r="H5" s="102"/>
      <c r="I5" s="6"/>
      <c r="J5" s="6"/>
      <c r="K5" s="6"/>
      <c r="L5" s="6"/>
      <c r="M5" s="10"/>
    </row>
    <row r="6" spans="1:13">
      <c r="A6" s="102" t="s">
        <v>151</v>
      </c>
      <c r="B6" s="103"/>
      <c r="C6" s="104">
        <v>-47.6</v>
      </c>
      <c r="D6" s="104">
        <v>-47.5</v>
      </c>
      <c r="E6" s="352">
        <v>-47.2</v>
      </c>
      <c r="F6" s="104"/>
      <c r="G6" s="105">
        <v>-142.30000000000001</v>
      </c>
      <c r="H6" s="70"/>
      <c r="I6" s="261">
        <v>-87.6</v>
      </c>
      <c r="J6" s="261">
        <v>-64.3</v>
      </c>
      <c r="K6" s="261">
        <v>-59.2</v>
      </c>
      <c r="L6" s="261">
        <v>-50.2</v>
      </c>
      <c r="M6" s="189">
        <v>-261.29999999999995</v>
      </c>
    </row>
    <row r="7" spans="1:13" ht="15">
      <c r="A7" s="102" t="s">
        <v>77</v>
      </c>
      <c r="B7" s="106"/>
      <c r="C7" s="357">
        <v>10.6</v>
      </c>
      <c r="D7" s="357">
        <v>11</v>
      </c>
      <c r="E7" s="358">
        <v>16.3</v>
      </c>
      <c r="F7" s="357"/>
      <c r="G7" s="359">
        <v>37.900000000000006</v>
      </c>
      <c r="H7" s="360"/>
      <c r="I7" s="357">
        <v>27.4</v>
      </c>
      <c r="J7" s="357">
        <v>18.8</v>
      </c>
      <c r="K7" s="357">
        <v>15.2</v>
      </c>
      <c r="L7" s="357">
        <v>13.8</v>
      </c>
      <c r="M7" s="359">
        <v>75.2</v>
      </c>
    </row>
    <row r="8" spans="1:13" ht="15">
      <c r="A8" s="354" t="s">
        <v>149</v>
      </c>
      <c r="C8" s="356">
        <f>SUM(C6:C7)</f>
        <v>-37</v>
      </c>
      <c r="D8" s="356">
        <f t="shared" ref="D8:M8" si="0">SUM(D6:D7)</f>
        <v>-36.5</v>
      </c>
      <c r="E8" s="356">
        <f t="shared" si="0"/>
        <v>-30.900000000000002</v>
      </c>
      <c r="F8" s="356"/>
      <c r="G8" s="356">
        <f t="shared" si="0"/>
        <v>-104.4</v>
      </c>
      <c r="H8" s="356"/>
      <c r="I8" s="356">
        <f t="shared" si="0"/>
        <v>-60.199999999999996</v>
      </c>
      <c r="J8" s="356">
        <f t="shared" si="0"/>
        <v>-45.5</v>
      </c>
      <c r="K8" s="356">
        <f t="shared" si="0"/>
        <v>-44</v>
      </c>
      <c r="L8" s="356">
        <f t="shared" si="0"/>
        <v>-36.400000000000006</v>
      </c>
      <c r="M8" s="356">
        <f t="shared" si="0"/>
        <v>-186.09999999999997</v>
      </c>
    </row>
    <row r="9" spans="1:13" ht="15">
      <c r="A9" s="354"/>
      <c r="C9" s="355"/>
      <c r="D9" s="355"/>
      <c r="E9" s="355"/>
      <c r="F9" s="355"/>
      <c r="G9" s="356"/>
      <c r="H9" s="355"/>
      <c r="I9" s="355"/>
      <c r="J9" s="355"/>
      <c r="K9" s="355"/>
      <c r="L9" s="355"/>
      <c r="M9" s="356"/>
    </row>
    <row r="10" spans="1:13">
      <c r="A10" s="228" t="s">
        <v>81</v>
      </c>
      <c r="C10" s="355"/>
      <c r="D10" s="355"/>
      <c r="E10" s="355"/>
      <c r="F10" s="355"/>
      <c r="G10" s="356"/>
      <c r="H10" s="355"/>
      <c r="I10" s="355"/>
      <c r="J10" s="355"/>
      <c r="K10" s="355"/>
      <c r="L10" s="355"/>
      <c r="M10" s="356"/>
    </row>
    <row r="11" spans="1:13">
      <c r="A11" s="102" t="s">
        <v>150</v>
      </c>
      <c r="B11" s="107"/>
      <c r="C11" s="104">
        <v>0</v>
      </c>
      <c r="D11" s="104">
        <v>0</v>
      </c>
      <c r="E11" s="352">
        <v>0</v>
      </c>
      <c r="F11" s="104"/>
      <c r="G11" s="105">
        <v>0</v>
      </c>
      <c r="H11" s="70"/>
      <c r="I11" s="261">
        <v>3.3</v>
      </c>
      <c r="J11" s="261">
        <v>4.8</v>
      </c>
      <c r="K11" s="261">
        <v>1.2</v>
      </c>
      <c r="L11" s="261">
        <v>0</v>
      </c>
      <c r="M11" s="189">
        <v>9.2999999999999989</v>
      </c>
    </row>
    <row r="12" spans="1:13">
      <c r="A12" s="102" t="s">
        <v>78</v>
      </c>
      <c r="B12" s="107"/>
      <c r="C12" s="104">
        <v>11.2</v>
      </c>
      <c r="D12" s="104">
        <v>1.6</v>
      </c>
      <c r="E12" s="352">
        <v>3.5</v>
      </c>
      <c r="F12" s="104"/>
      <c r="G12" s="105">
        <v>16.299999999999997</v>
      </c>
      <c r="H12" s="70"/>
      <c r="I12" s="261">
        <v>1</v>
      </c>
      <c r="J12" s="261">
        <v>0</v>
      </c>
      <c r="K12" s="261">
        <v>6</v>
      </c>
      <c r="L12" s="261">
        <v>0</v>
      </c>
      <c r="M12" s="189">
        <v>7</v>
      </c>
    </row>
    <row r="13" spans="1:13" hidden="1">
      <c r="A13" s="102" t="s">
        <v>79</v>
      </c>
      <c r="B13" s="107"/>
      <c r="C13" s="104">
        <v>0</v>
      </c>
      <c r="D13" s="347"/>
      <c r="E13" s="352"/>
      <c r="F13" s="104"/>
      <c r="G13" s="105">
        <v>0</v>
      </c>
      <c r="H13" s="70"/>
      <c r="I13" s="261">
        <v>0</v>
      </c>
      <c r="J13" s="261">
        <v>0</v>
      </c>
      <c r="K13" s="261">
        <v>0</v>
      </c>
      <c r="L13" s="261">
        <v>0</v>
      </c>
      <c r="M13" s="189">
        <v>0</v>
      </c>
    </row>
    <row r="14" spans="1:13">
      <c r="A14" s="102" t="s">
        <v>80</v>
      </c>
      <c r="B14" s="107"/>
      <c r="C14" s="104">
        <v>100.3</v>
      </c>
      <c r="D14" s="104">
        <v>16.5</v>
      </c>
      <c r="E14" s="352">
        <v>5.7</v>
      </c>
      <c r="F14" s="104"/>
      <c r="G14" s="105">
        <v>122.5</v>
      </c>
      <c r="H14" s="70"/>
      <c r="I14" s="261">
        <v>-14.8</v>
      </c>
      <c r="J14" s="261">
        <v>16.599999999999998</v>
      </c>
      <c r="K14" s="261">
        <v>-30.1</v>
      </c>
      <c r="L14" s="261">
        <v>-31.400000000000006</v>
      </c>
      <c r="M14" s="189">
        <v>-59.70000000000001</v>
      </c>
    </row>
    <row r="15" spans="1:13">
      <c r="A15" s="228" t="s">
        <v>81</v>
      </c>
      <c r="B15" s="106"/>
      <c r="C15" s="262">
        <f>SUM(C11:C14)</f>
        <v>111.5</v>
      </c>
      <c r="D15" s="262">
        <f t="shared" ref="D15:G15" si="1">SUM(D11:D14)</f>
        <v>18.100000000000001</v>
      </c>
      <c r="E15" s="262">
        <f t="shared" si="1"/>
        <v>9.1999999999999993</v>
      </c>
      <c r="F15" s="262"/>
      <c r="G15" s="262">
        <f t="shared" si="1"/>
        <v>138.80000000000001</v>
      </c>
      <c r="H15" s="361"/>
      <c r="I15" s="262">
        <f>SUM(I11:I14)</f>
        <v>-10.5</v>
      </c>
      <c r="J15" s="262">
        <f t="shared" ref="J15:M15" si="2">SUM(J11:J14)</f>
        <v>21.4</v>
      </c>
      <c r="K15" s="262">
        <f t="shared" si="2"/>
        <v>-22.900000000000002</v>
      </c>
      <c r="L15" s="262">
        <f t="shared" si="2"/>
        <v>-31.400000000000006</v>
      </c>
      <c r="M15" s="262">
        <f t="shared" si="2"/>
        <v>-43.400000000000013</v>
      </c>
    </row>
    <row r="16" spans="1:13" ht="13.5" thickBot="1">
      <c r="A16" s="228" t="s">
        <v>82</v>
      </c>
      <c r="B16" s="106"/>
      <c r="C16" s="190">
        <v>74.5</v>
      </c>
      <c r="D16" s="190">
        <v>-18.399999999999999</v>
      </c>
      <c r="E16" s="362">
        <v>-21.7</v>
      </c>
      <c r="F16" s="190"/>
      <c r="G16" s="190">
        <v>34.400000000000006</v>
      </c>
      <c r="H16" s="361"/>
      <c r="I16" s="190">
        <v>-70.7</v>
      </c>
      <c r="J16" s="190">
        <v>-24.099999999999994</v>
      </c>
      <c r="K16" s="190">
        <v>-66.900000000000006</v>
      </c>
      <c r="L16" s="190">
        <v>-67.800000000000011</v>
      </c>
      <c r="M16" s="190">
        <v>-229.5</v>
      </c>
    </row>
    <row r="17" spans="1:14" ht="13.5" thickTop="1">
      <c r="A17" s="102"/>
      <c r="B17" s="100"/>
      <c r="C17" s="108"/>
      <c r="D17" s="108"/>
      <c r="E17" s="108"/>
      <c r="F17" s="108"/>
      <c r="G17" s="108"/>
      <c r="H17" s="108"/>
      <c r="I17" s="263"/>
      <c r="J17" s="263"/>
      <c r="K17" s="263"/>
      <c r="L17" s="263"/>
      <c r="M17" s="263"/>
    </row>
    <row r="18" spans="1:14">
      <c r="A18" s="102"/>
      <c r="B18" s="100"/>
      <c r="C18" s="102"/>
      <c r="D18" s="102"/>
      <c r="E18" s="228"/>
      <c r="F18" s="102"/>
      <c r="G18" s="102"/>
      <c r="H18" s="102"/>
      <c r="I18" s="109"/>
      <c r="J18" s="104"/>
      <c r="K18" s="109"/>
      <c r="L18" s="109"/>
      <c r="M18" s="105"/>
    </row>
    <row r="19" spans="1:14">
      <c r="A19" s="102"/>
      <c r="B19" s="100"/>
      <c r="C19" s="102"/>
      <c r="D19" s="102"/>
      <c r="E19" s="102"/>
      <c r="F19" s="102"/>
      <c r="G19" s="102"/>
      <c r="H19" s="102"/>
      <c r="I19" s="109"/>
      <c r="J19" s="104"/>
      <c r="K19" s="109"/>
      <c r="L19" s="109"/>
      <c r="M19" s="105"/>
    </row>
    <row r="20" spans="1:14">
      <c r="B20" s="100"/>
      <c r="C20" s="102"/>
      <c r="D20" s="102"/>
      <c r="E20" s="102"/>
      <c r="F20" s="102"/>
      <c r="G20" s="102"/>
      <c r="H20" s="102"/>
      <c r="I20" s="109"/>
      <c r="J20" s="104"/>
      <c r="K20" s="109"/>
      <c r="L20" s="109"/>
      <c r="M20" s="105"/>
    </row>
    <row r="21" spans="1:14">
      <c r="A21" s="64"/>
      <c r="B21" s="100"/>
      <c r="C21" s="102"/>
      <c r="D21" s="102"/>
      <c r="E21" s="102"/>
      <c r="F21" s="102"/>
      <c r="G21" s="108"/>
      <c r="H21" s="102"/>
      <c r="I21" s="102"/>
      <c r="J21" s="102"/>
      <c r="K21" s="102"/>
      <c r="L21" s="102"/>
      <c r="M21" s="108"/>
    </row>
    <row r="22" spans="1:14">
      <c r="A22" s="136"/>
    </row>
    <row r="23" spans="1:14">
      <c r="A23" s="136"/>
    </row>
    <row r="24" spans="1:14">
      <c r="A24" s="136"/>
    </row>
    <row r="25" spans="1:14" s="111" customFormat="1">
      <c r="A25" s="441"/>
      <c r="B25" s="441"/>
      <c r="C25" s="441"/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110"/>
    </row>
  </sheetData>
  <sheetProtection password="CC86" sheet="1" objects="1" scenarios="1" formatCells="0" formatColumns="0" formatRows="0" insertColumns="0" insertRows="0"/>
  <mergeCells count="1">
    <mergeCell ref="A25:M25"/>
  </mergeCells>
  <phoneticPr fontId="21" type="noConversion"/>
  <printOptions horizontalCentered="1" verticalCentered="1"/>
  <pageMargins left="0.75" right="0.75" top="1" bottom="1" header="0.5" footer="0.5"/>
  <pageSetup scale="86" orientation="landscape" r:id="rId1"/>
  <headerFooter alignWithMargins="0">
    <oddHeader>&amp;L&amp;"Arial,Bold"&amp;8Investor Relations
Philip Johnson (317)655-6874
Ronika Pletcher (317)651-4808
Nicholas Lemen (317)276-6988&amp;C&amp;"Arial,Bold"&amp;12Eli Lilly and Company
Other Income/(Deductions)&amp;10
&amp;"Arial,Regular"
&amp;R&amp;16LLY</oddHeader>
    <oddFooter xml:space="preserve">&amp;L&amp;8Numbers may not add due to rounding
Page &amp;P of &amp;N pages of financial data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HU131"/>
  <sheetViews>
    <sheetView showGridLines="0" zoomScale="80" zoomScaleNormal="80" workbookViewId="0">
      <selection activeCell="A34" sqref="A34"/>
    </sheetView>
  </sheetViews>
  <sheetFormatPr defaultColWidth="10.7109375" defaultRowHeight="15"/>
  <cols>
    <col min="1" max="1" width="44.85546875" style="280" customWidth="1"/>
    <col min="2" max="2" width="16.28515625" style="281" customWidth="1"/>
    <col min="3" max="7" width="16.28515625" style="306" customWidth="1"/>
    <col min="8" max="9" width="16.28515625" style="281" customWidth="1"/>
    <col min="10" max="10" width="1.42578125" style="281" customWidth="1"/>
    <col min="11" max="11" width="10.7109375" style="281" customWidth="1"/>
    <col min="12" max="12" width="14.140625" style="281" customWidth="1"/>
    <col min="13" max="16384" width="10.7109375" style="281"/>
  </cols>
  <sheetData>
    <row r="1" spans="1:41">
      <c r="B1" s="442">
        <v>2009</v>
      </c>
      <c r="C1" s="443"/>
      <c r="D1" s="443"/>
      <c r="E1" s="444"/>
      <c r="F1" s="442">
        <v>2010</v>
      </c>
      <c r="G1" s="443"/>
      <c r="H1" s="443"/>
      <c r="I1" s="444"/>
      <c r="J1" s="269"/>
    </row>
    <row r="2" spans="1:41" s="284" customFormat="1">
      <c r="A2" s="282"/>
      <c r="B2" s="264" t="s">
        <v>18</v>
      </c>
      <c r="C2" s="265" t="s">
        <v>1</v>
      </c>
      <c r="D2" s="266" t="s">
        <v>16</v>
      </c>
      <c r="E2" s="315" t="s">
        <v>2</v>
      </c>
      <c r="F2" s="264" t="s">
        <v>18</v>
      </c>
      <c r="G2" s="265" t="s">
        <v>1</v>
      </c>
      <c r="H2" s="266" t="s">
        <v>16</v>
      </c>
      <c r="I2" s="315" t="s">
        <v>2</v>
      </c>
      <c r="J2" s="269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</row>
    <row r="3" spans="1:41" s="283" customFormat="1">
      <c r="A3" s="282"/>
      <c r="B3" s="267"/>
      <c r="C3" s="268"/>
      <c r="D3" s="269"/>
      <c r="E3" s="270"/>
      <c r="F3" s="267"/>
      <c r="G3" s="268"/>
      <c r="H3" s="269"/>
      <c r="I3" s="270"/>
      <c r="J3" s="269"/>
    </row>
    <row r="4" spans="1:41" s="285" customFormat="1" ht="15.75">
      <c r="A4" s="167" t="s">
        <v>44</v>
      </c>
      <c r="B4" s="123"/>
      <c r="C4" s="124"/>
      <c r="D4" s="168"/>
      <c r="E4" s="169"/>
      <c r="F4" s="123"/>
      <c r="G4" s="124"/>
      <c r="H4" s="168"/>
      <c r="I4" s="169"/>
    </row>
    <row r="5" spans="1:41" s="286" customFormat="1">
      <c r="A5" s="170" t="s">
        <v>45</v>
      </c>
      <c r="B5" s="125"/>
      <c r="C5" s="126"/>
      <c r="D5" s="171"/>
      <c r="E5" s="172"/>
      <c r="F5" s="125"/>
      <c r="G5" s="126"/>
      <c r="H5" s="171"/>
      <c r="I5" s="172"/>
    </row>
    <row r="6" spans="1:41" s="176" customFormat="1">
      <c r="A6" s="173" t="s">
        <v>46</v>
      </c>
      <c r="B6" s="137">
        <v>3313.1</v>
      </c>
      <c r="C6" s="138">
        <v>3322.3</v>
      </c>
      <c r="D6" s="138">
        <v>3848.2</v>
      </c>
      <c r="E6" s="271">
        <v>4462.8999999999996</v>
      </c>
      <c r="F6" s="137">
        <v>4725.2</v>
      </c>
      <c r="G6" s="138">
        <v>5163.5</v>
      </c>
      <c r="H6" s="365">
        <v>5908.8</v>
      </c>
      <c r="I6" s="271"/>
      <c r="L6" s="287"/>
    </row>
    <row r="7" spans="1:41" s="289" customFormat="1">
      <c r="A7" s="174" t="s">
        <v>47</v>
      </c>
      <c r="B7" s="141">
        <v>195.2</v>
      </c>
      <c r="C7" s="142">
        <v>168.1</v>
      </c>
      <c r="D7" s="142">
        <v>80.900000000000006</v>
      </c>
      <c r="E7" s="179">
        <v>34.700000000000003</v>
      </c>
      <c r="F7" s="141">
        <v>33.200000000000003</v>
      </c>
      <c r="G7" s="142">
        <v>33.1</v>
      </c>
      <c r="H7" s="366">
        <v>231.3</v>
      </c>
      <c r="I7" s="179"/>
      <c r="J7" s="288"/>
      <c r="L7" s="287"/>
    </row>
    <row r="8" spans="1:41" s="285" customFormat="1" ht="15.75" customHeight="1">
      <c r="A8" s="175" t="s">
        <v>48</v>
      </c>
      <c r="B8" s="143">
        <v>2676.4</v>
      </c>
      <c r="C8" s="142">
        <v>2841.3</v>
      </c>
      <c r="D8" s="142">
        <v>3016.8</v>
      </c>
      <c r="E8" s="179">
        <v>3343.2999999999997</v>
      </c>
      <c r="F8" s="143">
        <v>3194.3</v>
      </c>
      <c r="G8" s="142">
        <v>3065.2000000000003</v>
      </c>
      <c r="H8" s="367">
        <v>3336</v>
      </c>
      <c r="I8" s="179"/>
      <c r="L8" s="287"/>
    </row>
    <row r="9" spans="1:41" s="285" customFormat="1">
      <c r="A9" s="175" t="s">
        <v>49</v>
      </c>
      <c r="B9" s="143">
        <v>2549</v>
      </c>
      <c r="C9" s="142">
        <v>2999.7</v>
      </c>
      <c r="D9" s="142">
        <v>3128.2000000000003</v>
      </c>
      <c r="E9" s="179">
        <v>2849.9242599999993</v>
      </c>
      <c r="F9" s="143">
        <v>2471.1</v>
      </c>
      <c r="G9" s="142">
        <v>2174.3999999999996</v>
      </c>
      <c r="H9" s="367">
        <v>2679.6</v>
      </c>
      <c r="I9" s="179"/>
      <c r="L9" s="287"/>
    </row>
    <row r="10" spans="1:41" s="289" customFormat="1" ht="16.5" customHeight="1">
      <c r="A10" s="174" t="s">
        <v>50</v>
      </c>
      <c r="B10" s="144">
        <v>1526.7</v>
      </c>
      <c r="C10" s="145">
        <v>1603.9</v>
      </c>
      <c r="D10" s="145">
        <v>1735.9</v>
      </c>
      <c r="E10" s="272">
        <v>1795.6999999999998</v>
      </c>
      <c r="F10" s="144">
        <v>1828.6</v>
      </c>
      <c r="G10" s="145">
        <v>2030.1999999999998</v>
      </c>
      <c r="H10" s="368">
        <v>2028.6</v>
      </c>
      <c r="I10" s="272"/>
      <c r="J10" s="286"/>
      <c r="L10" s="287"/>
    </row>
    <row r="11" spans="1:41" s="176" customFormat="1">
      <c r="A11" s="176" t="s">
        <v>51</v>
      </c>
      <c r="B11" s="146">
        <v>10260.4</v>
      </c>
      <c r="C11" s="147">
        <v>10935.3</v>
      </c>
      <c r="D11" s="147">
        <v>11810</v>
      </c>
      <c r="E11" s="273">
        <v>12486.524259999998</v>
      </c>
      <c r="F11" s="146">
        <v>12252.4</v>
      </c>
      <c r="G11" s="147">
        <v>12466.400000000001</v>
      </c>
      <c r="H11" s="369">
        <v>14184.3</v>
      </c>
      <c r="I11" s="273"/>
      <c r="L11" s="287"/>
    </row>
    <row r="12" spans="1:41" s="285" customFormat="1">
      <c r="A12" s="170" t="s">
        <v>52</v>
      </c>
      <c r="B12" s="128"/>
      <c r="C12" s="127"/>
      <c r="D12" s="127"/>
      <c r="E12" s="274"/>
      <c r="F12" s="128"/>
      <c r="G12" s="127"/>
      <c r="H12" s="370"/>
      <c r="I12" s="274"/>
      <c r="L12" s="287"/>
    </row>
    <row r="13" spans="1:41" s="289" customFormat="1" ht="48.75" customHeight="1">
      <c r="A13" s="174" t="s">
        <v>53</v>
      </c>
      <c r="B13" s="141">
        <v>1363.8</v>
      </c>
      <c r="C13" s="148">
        <v>1239</v>
      </c>
      <c r="D13" s="148">
        <v>1173.8</v>
      </c>
      <c r="E13" s="275">
        <v>1155.8000000000002</v>
      </c>
      <c r="F13" s="141">
        <v>1099.1999999999998</v>
      </c>
      <c r="G13" s="148">
        <v>1064.7</v>
      </c>
      <c r="H13" s="366">
        <v>1340.2</v>
      </c>
      <c r="I13" s="275"/>
      <c r="J13" s="285"/>
      <c r="L13" s="287"/>
    </row>
    <row r="14" spans="1:41" s="289" customFormat="1">
      <c r="A14" s="174" t="s">
        <v>54</v>
      </c>
      <c r="B14" s="141">
        <v>3857.9</v>
      </c>
      <c r="C14" s="148">
        <v>3790.3</v>
      </c>
      <c r="D14" s="148">
        <v>3738.8999999999996</v>
      </c>
      <c r="E14" s="275">
        <v>3699.8</v>
      </c>
      <c r="F14" s="141">
        <v>4031.6000000000004</v>
      </c>
      <c r="G14" s="148">
        <v>4036.0000000000005</v>
      </c>
      <c r="H14" s="366">
        <v>4308.5</v>
      </c>
      <c r="I14" s="275"/>
      <c r="J14" s="285"/>
      <c r="L14" s="287"/>
    </row>
    <row r="15" spans="1:41" s="290" customFormat="1">
      <c r="A15" s="177" t="s">
        <v>55</v>
      </c>
      <c r="B15" s="143">
        <v>2664.5</v>
      </c>
      <c r="C15" s="142">
        <v>2372.6</v>
      </c>
      <c r="D15" s="142">
        <v>2172.5</v>
      </c>
      <c r="E15" s="179">
        <v>1921.4</v>
      </c>
      <c r="F15" s="143">
        <v>1827.6</v>
      </c>
      <c r="G15" s="142">
        <v>2371.6</v>
      </c>
      <c r="H15" s="367">
        <v>2129.4</v>
      </c>
      <c r="I15" s="179"/>
      <c r="J15" s="285"/>
      <c r="L15" s="287"/>
    </row>
    <row r="16" spans="1:41" s="289" customFormat="1">
      <c r="A16" s="174" t="s">
        <v>56</v>
      </c>
      <c r="B16" s="144">
        <v>8450.2000000000007</v>
      </c>
      <c r="C16" s="145">
        <v>8594.2999999999993</v>
      </c>
      <c r="D16" s="145">
        <v>8232.7000000000007</v>
      </c>
      <c r="E16" s="272">
        <v>8197.4</v>
      </c>
      <c r="F16" s="144">
        <v>7987</v>
      </c>
      <c r="G16" s="145">
        <v>7784.4000000000015</v>
      </c>
      <c r="H16" s="368">
        <v>7941.9</v>
      </c>
      <c r="I16" s="272"/>
      <c r="J16" s="286"/>
      <c r="L16" s="287"/>
    </row>
    <row r="17" spans="1:229" s="289" customFormat="1">
      <c r="A17" s="176" t="s">
        <v>51</v>
      </c>
      <c r="B17" s="143">
        <v>16336.4</v>
      </c>
      <c r="C17" s="142">
        <v>15996.199999999999</v>
      </c>
      <c r="D17" s="142">
        <v>15317.900000000001</v>
      </c>
      <c r="E17" s="179">
        <v>14974.4</v>
      </c>
      <c r="F17" s="143">
        <v>14945.4</v>
      </c>
      <c r="G17" s="142">
        <v>15256.700000000003</v>
      </c>
      <c r="H17" s="367">
        <v>15720</v>
      </c>
      <c r="I17" s="179"/>
      <c r="J17" s="290"/>
      <c r="L17" s="287"/>
    </row>
    <row r="18" spans="1:229" s="289" customFormat="1">
      <c r="A18" s="176"/>
      <c r="B18" s="129"/>
      <c r="C18" s="130"/>
      <c r="D18" s="130"/>
      <c r="E18" s="276"/>
      <c r="F18" s="129"/>
      <c r="G18" s="130"/>
      <c r="H18" s="371"/>
      <c r="I18" s="276"/>
      <c r="L18" s="287"/>
    </row>
    <row r="19" spans="1:229" s="176" customFormat="1" ht="15.75" thickBot="1">
      <c r="A19" s="176" t="s">
        <v>22</v>
      </c>
      <c r="B19" s="139">
        <v>26596.799999999999</v>
      </c>
      <c r="C19" s="140">
        <v>26931.5</v>
      </c>
      <c r="D19" s="140">
        <v>27127.9</v>
      </c>
      <c r="E19" s="277">
        <v>27460.92426</v>
      </c>
      <c r="F19" s="139">
        <v>27197.8</v>
      </c>
      <c r="G19" s="140">
        <v>27723.100000000006</v>
      </c>
      <c r="H19" s="372">
        <v>29904.3</v>
      </c>
      <c r="I19" s="277"/>
      <c r="J19" s="291"/>
      <c r="L19" s="287"/>
    </row>
    <row r="20" spans="1:229" s="176" customFormat="1" ht="15.75" thickTop="1">
      <c r="B20" s="131"/>
      <c r="C20" s="132"/>
      <c r="D20" s="132"/>
      <c r="E20" s="278"/>
      <c r="F20" s="131"/>
      <c r="G20" s="132"/>
      <c r="H20" s="373"/>
      <c r="I20" s="278"/>
      <c r="L20" s="287"/>
    </row>
    <row r="21" spans="1:229" s="290" customFormat="1" ht="15.75">
      <c r="A21" s="178" t="s">
        <v>66</v>
      </c>
      <c r="B21" s="133"/>
      <c r="C21" s="134"/>
      <c r="D21" s="134"/>
      <c r="E21" s="279"/>
      <c r="F21" s="133"/>
      <c r="G21" s="134"/>
      <c r="H21" s="374"/>
      <c r="I21" s="279"/>
      <c r="L21" s="287"/>
    </row>
    <row r="22" spans="1:229" s="176" customFormat="1">
      <c r="A22" s="173" t="s">
        <v>57</v>
      </c>
      <c r="B22" s="137">
        <v>1602.8</v>
      </c>
      <c r="C22" s="138">
        <v>1034.9000000000001</v>
      </c>
      <c r="D22" s="138">
        <v>622.5</v>
      </c>
      <c r="E22" s="271">
        <v>27.382114999999999</v>
      </c>
      <c r="F22" s="137">
        <v>20.100000000000001</v>
      </c>
      <c r="G22" s="138">
        <v>26.7</v>
      </c>
      <c r="H22" s="365">
        <v>155.1</v>
      </c>
      <c r="I22" s="271"/>
      <c r="L22" s="287"/>
    </row>
    <row r="23" spans="1:229" s="290" customFormat="1" ht="46.5" customHeight="1">
      <c r="A23" s="177" t="s">
        <v>58</v>
      </c>
      <c r="B23" s="143">
        <v>1022.7</v>
      </c>
      <c r="C23" s="142">
        <v>918.6</v>
      </c>
      <c r="D23" s="142">
        <v>887.7</v>
      </c>
      <c r="E23" s="179">
        <v>968.05580199999997</v>
      </c>
      <c r="F23" s="143">
        <v>964</v>
      </c>
      <c r="G23" s="142">
        <v>950.3</v>
      </c>
      <c r="H23" s="367">
        <v>1034.7</v>
      </c>
      <c r="I23" s="179"/>
      <c r="L23" s="287"/>
    </row>
    <row r="24" spans="1:229" s="290" customFormat="1" ht="26.25" customHeight="1">
      <c r="A24" s="177" t="s">
        <v>59</v>
      </c>
      <c r="B24" s="143">
        <v>4732.2</v>
      </c>
      <c r="C24" s="142">
        <v>5035.7999999999993</v>
      </c>
      <c r="D24" s="142">
        <v>4557.3</v>
      </c>
      <c r="E24" s="179">
        <v>5572.622186999999</v>
      </c>
      <c r="F24" s="143">
        <v>4673.5</v>
      </c>
      <c r="G24" s="142">
        <v>5347.6</v>
      </c>
      <c r="H24" s="367">
        <v>4907.7</v>
      </c>
      <c r="I24" s="179"/>
      <c r="L24" s="287"/>
    </row>
    <row r="25" spans="1:229" s="290" customFormat="1" ht="27.75" customHeight="1">
      <c r="A25" s="177" t="s">
        <v>60</v>
      </c>
      <c r="B25" s="143">
        <v>6870.8</v>
      </c>
      <c r="C25" s="142">
        <v>6688</v>
      </c>
      <c r="D25" s="142">
        <v>6769.7</v>
      </c>
      <c r="E25" s="179">
        <v>6634.7</v>
      </c>
      <c r="F25" s="143">
        <v>6661.3</v>
      </c>
      <c r="G25" s="142">
        <v>6862.2</v>
      </c>
      <c r="H25" s="367">
        <v>6982</v>
      </c>
      <c r="I25" s="179"/>
      <c r="L25" s="287"/>
    </row>
    <row r="26" spans="1:229" s="290" customFormat="1">
      <c r="A26" s="177" t="s">
        <v>144</v>
      </c>
      <c r="B26" s="143">
        <v>4643.5</v>
      </c>
      <c r="C26" s="142">
        <v>4694.2000000000007</v>
      </c>
      <c r="D26" s="142">
        <v>4385.7000000000007</v>
      </c>
      <c r="E26" s="179">
        <v>4732.8</v>
      </c>
      <c r="F26" s="143">
        <v>4416.6000000000004</v>
      </c>
      <c r="G26" s="142">
        <v>4300.9999999999991</v>
      </c>
      <c r="H26" s="367">
        <v>4419.3</v>
      </c>
      <c r="I26" s="179"/>
      <c r="L26" s="287"/>
    </row>
    <row r="27" spans="1:229" s="290" customFormat="1">
      <c r="A27" s="177" t="s">
        <v>145</v>
      </c>
      <c r="B27" s="149">
        <v>7724.8</v>
      </c>
      <c r="C27" s="150">
        <v>8560</v>
      </c>
      <c r="D27" s="150">
        <v>9905.0000000000018</v>
      </c>
      <c r="E27" s="180">
        <v>9525.3000000000011</v>
      </c>
      <c r="F27" s="149">
        <v>10462.300000000003</v>
      </c>
      <c r="G27" s="150">
        <v>10235.299999999999</v>
      </c>
      <c r="H27" s="375">
        <v>12405.5</v>
      </c>
      <c r="I27" s="180"/>
      <c r="J27" s="286"/>
      <c r="L27" s="287"/>
    </row>
    <row r="28" spans="1:229" s="290" customFormat="1">
      <c r="A28" s="177"/>
      <c r="B28" s="133"/>
      <c r="C28" s="134"/>
      <c r="D28" s="134"/>
      <c r="E28" s="279"/>
      <c r="F28" s="133"/>
      <c r="G28" s="134"/>
      <c r="H28" s="374"/>
      <c r="I28" s="279"/>
      <c r="L28" s="287"/>
    </row>
    <row r="29" spans="1:229" s="176" customFormat="1" ht="15.75" thickBot="1">
      <c r="A29" s="176" t="s">
        <v>22</v>
      </c>
      <c r="B29" s="139">
        <v>26596.799999999999</v>
      </c>
      <c r="C29" s="140">
        <v>26931.5</v>
      </c>
      <c r="D29" s="140">
        <v>27127.9</v>
      </c>
      <c r="E29" s="277">
        <v>27460.860103999999</v>
      </c>
      <c r="F29" s="139">
        <v>27197.800000000003</v>
      </c>
      <c r="G29" s="140">
        <v>27723.1</v>
      </c>
      <c r="H29" s="372">
        <v>29904.3</v>
      </c>
      <c r="I29" s="277"/>
      <c r="J29" s="291"/>
      <c r="L29" s="287"/>
      <c r="HU29" s="292"/>
    </row>
    <row r="30" spans="1:229" s="293" customFormat="1" ht="15.75" thickTop="1">
      <c r="A30" s="177"/>
      <c r="B30" s="181"/>
      <c r="C30" s="182"/>
      <c r="D30" s="182"/>
      <c r="E30" s="183"/>
      <c r="F30" s="135"/>
      <c r="G30" s="182"/>
      <c r="H30" s="376"/>
      <c r="I30" s="184"/>
      <c r="L30" s="287"/>
    </row>
    <row r="31" spans="1:229" s="293" customFormat="1">
      <c r="A31" s="177"/>
      <c r="B31" s="294"/>
      <c r="C31" s="124"/>
      <c r="D31" s="124"/>
      <c r="E31" s="295"/>
      <c r="F31" s="296"/>
      <c r="G31" s="296"/>
      <c r="H31" s="297"/>
      <c r="I31" s="297"/>
      <c r="L31" s="287"/>
    </row>
    <row r="32" spans="1:229" s="293" customFormat="1">
      <c r="A32" s="177"/>
      <c r="B32" s="294"/>
      <c r="C32" s="124"/>
      <c r="D32" s="124"/>
      <c r="E32" s="295"/>
      <c r="F32" s="296"/>
      <c r="G32" s="296"/>
      <c r="H32" s="297"/>
      <c r="I32" s="297"/>
      <c r="L32" s="287"/>
    </row>
    <row r="33" spans="1:12" s="293" customFormat="1" ht="30.75" customHeight="1">
      <c r="A33" s="445"/>
      <c r="B33" s="445"/>
      <c r="C33" s="445"/>
      <c r="D33" s="445"/>
      <c r="E33" s="445"/>
      <c r="F33" s="445"/>
      <c r="G33" s="445"/>
      <c r="H33" s="445"/>
      <c r="I33" s="445"/>
      <c r="L33" s="287"/>
    </row>
    <row r="34" spans="1:12" s="293" customFormat="1" ht="15.75">
      <c r="A34" s="177"/>
      <c r="B34" s="294"/>
      <c r="C34" s="124"/>
      <c r="D34" s="124"/>
      <c r="E34" s="295"/>
      <c r="F34" s="296"/>
      <c r="G34" s="296"/>
      <c r="H34" s="351"/>
      <c r="I34" s="297"/>
      <c r="L34" s="287"/>
    </row>
    <row r="35" spans="1:12" s="293" customFormat="1">
      <c r="A35" s="177"/>
      <c r="B35" s="294"/>
      <c r="C35" s="124"/>
      <c r="D35" s="124"/>
      <c r="E35" s="295"/>
      <c r="F35" s="296"/>
      <c r="G35" s="296"/>
      <c r="H35" s="297"/>
      <c r="I35" s="297"/>
      <c r="L35" s="287"/>
    </row>
    <row r="36" spans="1:12" s="298" customFormat="1">
      <c r="A36" s="175"/>
      <c r="C36" s="299"/>
      <c r="D36" s="299"/>
      <c r="E36" s="300"/>
      <c r="F36" s="300"/>
      <c r="G36" s="300"/>
      <c r="L36" s="287"/>
    </row>
    <row r="37" spans="1:12" s="303" customFormat="1" ht="15.75">
      <c r="A37" s="301"/>
      <c r="B37" s="302"/>
      <c r="C37" s="302"/>
      <c r="D37" s="302"/>
      <c r="E37" s="302"/>
      <c r="F37" s="302"/>
      <c r="G37" s="302"/>
      <c r="L37" s="287"/>
    </row>
    <row r="38" spans="1:12" s="303" customFormat="1">
      <c r="A38" s="304"/>
      <c r="C38" s="299"/>
      <c r="D38" s="299"/>
      <c r="E38" s="305"/>
      <c r="F38" s="306"/>
      <c r="G38" s="305"/>
      <c r="L38" s="287"/>
    </row>
    <row r="39" spans="1:12" s="303" customFormat="1">
      <c r="A39" s="304"/>
      <c r="C39" s="299"/>
      <c r="D39" s="299"/>
      <c r="E39" s="305"/>
      <c r="F39" s="306"/>
      <c r="G39" s="305"/>
      <c r="L39" s="287"/>
    </row>
    <row r="40" spans="1:12">
      <c r="C40" s="299"/>
      <c r="D40" s="299"/>
      <c r="L40" s="287"/>
    </row>
    <row r="41" spans="1:12">
      <c r="C41" s="299"/>
      <c r="D41" s="299"/>
      <c r="L41" s="287"/>
    </row>
    <row r="42" spans="1:12" s="303" customFormat="1">
      <c r="A42" s="304"/>
      <c r="C42" s="299"/>
      <c r="D42" s="299"/>
      <c r="E42" s="305"/>
      <c r="F42" s="305"/>
      <c r="G42" s="305"/>
    </row>
    <row r="43" spans="1:12" s="308" customFormat="1">
      <c r="A43" s="307"/>
      <c r="C43" s="299"/>
      <c r="D43" s="299"/>
      <c r="E43" s="309"/>
      <c r="F43" s="309"/>
      <c r="G43" s="309"/>
    </row>
    <row r="44" spans="1:12" s="310" customFormat="1">
      <c r="A44" s="307"/>
      <c r="C44" s="299"/>
      <c r="D44" s="299"/>
      <c r="E44" s="311"/>
      <c r="F44" s="311"/>
      <c r="G44" s="311"/>
    </row>
    <row r="45" spans="1:12" s="308" customFormat="1">
      <c r="A45" s="307"/>
      <c r="C45" s="299"/>
      <c r="D45" s="299"/>
      <c r="E45" s="309"/>
      <c r="F45" s="309"/>
      <c r="G45" s="309"/>
    </row>
    <row r="46" spans="1:12">
      <c r="C46" s="299"/>
    </row>
    <row r="47" spans="1:12">
      <c r="C47" s="299"/>
    </row>
    <row r="48" spans="1:12">
      <c r="C48" s="299"/>
    </row>
    <row r="49" spans="3:3">
      <c r="C49" s="299"/>
    </row>
    <row r="50" spans="3:3">
      <c r="C50" s="299"/>
    </row>
    <row r="51" spans="3:3">
      <c r="C51" s="299"/>
    </row>
    <row r="52" spans="3:3">
      <c r="C52" s="299"/>
    </row>
    <row r="53" spans="3:3">
      <c r="C53" s="299"/>
    </row>
    <row r="54" spans="3:3">
      <c r="C54" s="299"/>
    </row>
    <row r="55" spans="3:3">
      <c r="C55" s="299"/>
    </row>
    <row r="56" spans="3:3">
      <c r="C56" s="299"/>
    </row>
    <row r="57" spans="3:3">
      <c r="C57" s="299"/>
    </row>
    <row r="58" spans="3:3">
      <c r="C58" s="299"/>
    </row>
    <row r="59" spans="3:3">
      <c r="C59" s="299"/>
    </row>
    <row r="60" spans="3:3">
      <c r="C60" s="299"/>
    </row>
    <row r="61" spans="3:3">
      <c r="C61" s="299"/>
    </row>
    <row r="62" spans="3:3">
      <c r="C62" s="299"/>
    </row>
    <row r="63" spans="3:3">
      <c r="C63" s="299"/>
    </row>
    <row r="64" spans="3:3">
      <c r="C64" s="299"/>
    </row>
    <row r="65" spans="3:3">
      <c r="C65" s="299"/>
    </row>
    <row r="66" spans="3:3">
      <c r="C66" s="299"/>
    </row>
    <row r="67" spans="3:3">
      <c r="C67" s="299"/>
    </row>
    <row r="68" spans="3:3">
      <c r="C68" s="299"/>
    </row>
    <row r="69" spans="3:3">
      <c r="C69" s="299"/>
    </row>
    <row r="70" spans="3:3">
      <c r="C70" s="299"/>
    </row>
    <row r="71" spans="3:3">
      <c r="C71" s="299"/>
    </row>
    <row r="72" spans="3:3">
      <c r="C72" s="299"/>
    </row>
    <row r="73" spans="3:3">
      <c r="C73" s="299"/>
    </row>
    <row r="74" spans="3:3">
      <c r="C74" s="299"/>
    </row>
    <row r="75" spans="3:3">
      <c r="C75" s="299"/>
    </row>
    <row r="76" spans="3:3">
      <c r="C76" s="299"/>
    </row>
    <row r="77" spans="3:3">
      <c r="C77" s="299"/>
    </row>
    <row r="78" spans="3:3">
      <c r="C78" s="299"/>
    </row>
    <row r="79" spans="3:3">
      <c r="C79" s="299"/>
    </row>
    <row r="80" spans="3:3">
      <c r="C80" s="299"/>
    </row>
    <row r="81" spans="3:3">
      <c r="C81" s="299"/>
    </row>
    <row r="82" spans="3:3">
      <c r="C82" s="299"/>
    </row>
    <row r="83" spans="3:3">
      <c r="C83" s="299"/>
    </row>
    <row r="84" spans="3:3">
      <c r="C84" s="299"/>
    </row>
    <row r="85" spans="3:3">
      <c r="C85" s="299"/>
    </row>
    <row r="86" spans="3:3">
      <c r="C86" s="299"/>
    </row>
    <row r="87" spans="3:3">
      <c r="C87" s="299"/>
    </row>
    <row r="88" spans="3:3">
      <c r="C88" s="299"/>
    </row>
    <row r="89" spans="3:3">
      <c r="C89" s="299"/>
    </row>
    <row r="90" spans="3:3">
      <c r="C90" s="299"/>
    </row>
    <row r="91" spans="3:3">
      <c r="C91" s="299"/>
    </row>
    <row r="92" spans="3:3">
      <c r="C92" s="299"/>
    </row>
    <row r="93" spans="3:3">
      <c r="C93" s="299"/>
    </row>
    <row r="94" spans="3:3">
      <c r="C94" s="299"/>
    </row>
    <row r="95" spans="3:3">
      <c r="C95" s="299"/>
    </row>
    <row r="96" spans="3:3">
      <c r="C96" s="299"/>
    </row>
    <row r="97" spans="3:3">
      <c r="C97" s="299"/>
    </row>
    <row r="98" spans="3:3">
      <c r="C98" s="299"/>
    </row>
    <row r="99" spans="3:3">
      <c r="C99" s="299"/>
    </row>
    <row r="100" spans="3:3">
      <c r="C100" s="299"/>
    </row>
    <row r="101" spans="3:3">
      <c r="C101" s="299"/>
    </row>
    <row r="102" spans="3:3">
      <c r="C102" s="299"/>
    </row>
    <row r="103" spans="3:3">
      <c r="C103" s="299"/>
    </row>
    <row r="104" spans="3:3">
      <c r="C104" s="299"/>
    </row>
    <row r="105" spans="3:3">
      <c r="C105" s="299"/>
    </row>
    <row r="106" spans="3:3">
      <c r="C106" s="299"/>
    </row>
    <row r="107" spans="3:3">
      <c r="C107" s="299"/>
    </row>
    <row r="108" spans="3:3">
      <c r="C108" s="299"/>
    </row>
    <row r="109" spans="3:3">
      <c r="C109" s="299"/>
    </row>
    <row r="110" spans="3:3">
      <c r="C110" s="299"/>
    </row>
    <row r="111" spans="3:3">
      <c r="C111" s="299"/>
    </row>
    <row r="112" spans="3:3">
      <c r="C112" s="299"/>
    </row>
    <row r="113" spans="3:3">
      <c r="C113" s="299"/>
    </row>
    <row r="114" spans="3:3">
      <c r="C114" s="299"/>
    </row>
    <row r="115" spans="3:3">
      <c r="C115" s="299"/>
    </row>
    <row r="116" spans="3:3">
      <c r="C116" s="299"/>
    </row>
    <row r="117" spans="3:3">
      <c r="C117" s="299"/>
    </row>
    <row r="118" spans="3:3">
      <c r="C118" s="299"/>
    </row>
    <row r="119" spans="3:3">
      <c r="C119" s="299"/>
    </row>
    <row r="120" spans="3:3">
      <c r="C120" s="299"/>
    </row>
    <row r="121" spans="3:3">
      <c r="C121" s="299"/>
    </row>
    <row r="122" spans="3:3">
      <c r="C122" s="299"/>
    </row>
    <row r="123" spans="3:3">
      <c r="C123" s="299"/>
    </row>
    <row r="124" spans="3:3">
      <c r="C124" s="299"/>
    </row>
    <row r="125" spans="3:3">
      <c r="C125" s="299"/>
    </row>
    <row r="126" spans="3:3">
      <c r="C126" s="299"/>
    </row>
    <row r="127" spans="3:3">
      <c r="C127" s="299"/>
    </row>
    <row r="128" spans="3:3">
      <c r="C128" s="299"/>
    </row>
    <row r="129" spans="3:3">
      <c r="C129" s="299"/>
    </row>
    <row r="130" spans="3:3">
      <c r="C130" s="299"/>
    </row>
    <row r="131" spans="3:3">
      <c r="C131" s="299"/>
    </row>
  </sheetData>
  <sheetProtection password="CC86" sheet="1" objects="1" scenarios="1" formatCells="0" formatColumns="0" formatRows="0" insertColumns="0" insertRows="0"/>
  <mergeCells count="3">
    <mergeCell ref="B1:E1"/>
    <mergeCell ref="F1:I1"/>
    <mergeCell ref="A33:I33"/>
  </mergeCells>
  <phoneticPr fontId="0" type="noConversion"/>
  <printOptions horizontalCentered="1" verticalCentered="1"/>
  <pageMargins left="0.75" right="0.75" top="1" bottom="1" header="0.5" footer="0.5"/>
  <pageSetup scale="70" orientation="landscape" r:id="rId1"/>
  <headerFooter alignWithMargins="0">
    <oddHeader>&amp;L&amp;"Arial,Bold"&amp;8Investor Relations
Philip Johnson (317)655-6874
Ronika Pletcher (317)651-4808
Nicholas Lemen (317)276-6988&amp;C&amp;"Arial,Bold"&amp;12Eli Lilly and Company
Consolidated Balance Sheet&amp;10
&amp;"Arial,Regular"
&amp;R&amp;16LLY</oddHeader>
    <oddFooter xml:space="preserve">&amp;L&amp;8Numbers may not add due to rounding
Page &amp;P of &amp;N pages of financial data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c7d05db-9a88-43f7-9979-b3027636d983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33648e8c-5399-4ce0-994e-2f4ddb1c4614">
      <Value>5</Value>
      <Value>3</Value>
      <Value>2</Value>
    </TaxCatchAll>
    <EnterpriseDocumentLanguag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</TermName>
          <TermId xmlns="http://schemas.microsoft.com/office/infopath/2007/PartnerControls">39540796-0396-4e54-afe9-a602f28bbe8f</TermId>
        </TermInfo>
      </Terms>
    </EnterpriseDocumentLanguageTaxHTField0>
    <EnterpriseSensitivityClassification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GREEN</TermName>
          <TermId xmlns="http://schemas.microsoft.com/office/infopath/2007/PartnerControls">ec74153f-63be-46a4-ae5f-1b86c809897d</TermId>
        </TermInfo>
      </Terms>
    </EnterpriseSensitivityClassificationTaxHTField0>
    <EnterpriseRecordSeriesCodeTaxHTField0 xmlns="33648e8c-5399-4ce0-994e-2f4ddb1c461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ACT220</TermName>
          <TermId xmlns="http://schemas.microsoft.com/office/infopath/2007/PartnerControls">5b18b2e1-3deb-4a20-9eb3-099c0069cc05</TermId>
        </TermInfo>
      </Terms>
    </EnterpriseRecordSeriesCodeTaxHTField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47CC0D6FCF543989F45FE05FE05ED" ma:contentTypeVersion="3" ma:contentTypeDescription="Create a new document." ma:contentTypeScope="" ma:versionID="42630113545171910b1bba8796c7b2f3">
  <xsd:schema xmlns:xsd="http://www.w3.org/2001/XMLSchema" xmlns:xs="http://www.w3.org/2001/XMLSchema" xmlns:p="http://schemas.microsoft.com/office/2006/metadata/properties" xmlns:ns2="33648e8c-5399-4ce0-994e-2f4ddb1c4614" targetNamespace="http://schemas.microsoft.com/office/2006/metadata/properties" ma:root="true" ma:fieldsID="5c06313648031585bce4629cab87f6b0" ns2:_="">
    <xsd:import namespace="33648e8c-5399-4ce0-994e-2f4ddb1c46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nterpriseDocumentLanguageTaxHTField0" minOccurs="0"/>
                <xsd:element ref="ns2:EnterpriseRecordSeriesCodeTaxHTField0" minOccurs="0"/>
                <xsd:element ref="ns2:EnterpriseSensitiv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48e8c-5399-4ce0-994e-2f4ddb1c4614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b1454f7b-3be1-435d-aad0-6ccbcce05773}" ma:internalName="TaxCatchAll" ma:showField="CatchAllData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1454f7b-3be1-435d-aad0-6ccbcce05773}" ma:internalName="TaxCatchAllLabel" ma:readOnly="true" ma:showField="CatchAllDataLabel" ma:web="24b2922d-51fa-401a-add6-385e2b227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terpriseDocumentLanguageTaxHTField0" ma:index="13" ma:taxonomy="true" ma:internalName="EnterpriseDocumentLanguageTaxHTField0" ma:taxonomyFieldName="EnterpriseDocumentLanguage" ma:displayName="Lilly Document Language" ma:readOnly="false" ma:default="2;#eng|39540796-0396-4e54-afe9-a602f28bbe8f" ma:fieldId="{93e5a5e9-0ea5-4512-9a61-30e562d954b4}" ma:sspId="dc7d05db-9a88-43f7-9979-b3027636d983" ma:termSetId="29d92dd9-4caf-4659-961a-1591fcb1f2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RecordSeriesCodeTaxHTField0" ma:index="14" ma:taxonomy="true" ma:internalName="EnterpriseRecordSeriesCodeTaxHTField0" ma:taxonomyFieldName="EnterpriseRecordSeriesCode" ma:displayName="Lilly Record Series Code" ma:readOnly="false" ma:default="1;#ADM130|70dc3311-3e76-421c-abfa-d108df48853c" ma:fieldId="{23eb9118-512f-4e30-ae67-b759512ccd2b}" ma:sspId="dc7d05db-9a88-43f7-9979-b3027636d983" ma:termSetId="596d0819-e4b3-4e25-8f9b-94317537e4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terpriseSensitivityClassificationTaxHTField0" ma:index="15" ma:taxonomy="true" ma:internalName="EnterpriseSensitivityClassificationTaxHTField0" ma:taxonomyFieldName="EnterpriseSensitivityClassification" ma:displayName="Lilly Sensitivity Classification" ma:readOnly="false" ma:default="3;#GREEN|ec74153f-63be-46a4-ae5f-1b86c809897d" ma:fieldId="{beb4f0e4-155c-4680-a325-d4697a0b6b89}" ma:sspId="dc7d05db-9a88-43f7-9979-b3027636d983" ma:termSetId="d0f2adb2-a6de-4981-b791-99cbcd8ecd8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FBCEBF-843C-4D93-B86C-1873D98123A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D053F41-279C-4471-86FC-9107CDAFAD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9A649-FA32-4854-934F-F36315848F4B}">
  <ds:schemaRefs>
    <ds:schemaRef ds:uri="http://schemas.microsoft.com/office/2006/metadata/properties"/>
    <ds:schemaRef ds:uri="33648e8c-5399-4ce0-994e-2f4ddb1c4614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9A908E4-4F80-427C-8AD4-F713B5C7C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48e8c-5399-4ce0-994e-2f4ddb1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Inc State Non-GAAP</vt:lpstr>
      <vt:lpstr>Income Statement-Reported</vt:lpstr>
      <vt:lpstr>Significant Items</vt:lpstr>
      <vt:lpstr>2010 Sales</vt:lpstr>
      <vt:lpstr>2009 Sales</vt:lpstr>
      <vt:lpstr>2010 Sales Growth</vt:lpstr>
      <vt:lpstr>PRV</vt:lpstr>
      <vt:lpstr>OID</vt:lpstr>
      <vt:lpstr>Balance Sheet</vt:lpstr>
      <vt:lpstr>'2009 Sales'!Print_Area</vt:lpstr>
      <vt:lpstr>'2010 Sales'!Print_Area</vt:lpstr>
      <vt:lpstr>'2010 Sales Growth'!Print_Area</vt:lpstr>
      <vt:lpstr>'Balance Sheet'!Print_Area</vt:lpstr>
      <vt:lpstr>'Inc State Non-GAAP'!Print_Area</vt:lpstr>
      <vt:lpstr>'Income Statement-Reported'!Print_Area</vt:lpstr>
      <vt:lpstr>OID!Print_Area</vt:lpstr>
      <vt:lpstr>PRV!Print_Area</vt:lpstr>
      <vt:lpstr>'Significant Items'!Print_Area</vt:lpstr>
    </vt:vector>
  </TitlesOfParts>
  <Company>Eli Lilly 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LLY Third Quarter 2010 Financial Workbook-FINAL</dc:title>
  <dc:creator>Phil Belt</dc:creator>
  <cp:lastModifiedBy>dagdigim</cp:lastModifiedBy>
  <cp:lastPrinted>2010-10-19T20:44:48Z</cp:lastPrinted>
  <dcterms:created xsi:type="dcterms:W3CDTF">1998-04-16T22:27:16Z</dcterms:created>
  <dcterms:modified xsi:type="dcterms:W3CDTF">2010-10-21T02:17:44Z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Classification">
    <vt:lpwstr>GREEN</vt:lpwstr>
  </property>
  <property fmtid="{D5CDD505-2E9C-101B-9397-08002B2CF9AE}" pid="3" name="RecordSeries">
    <vt:lpwstr>ADM130</vt:lpwstr>
  </property>
  <property fmtid="{D5CDD505-2E9C-101B-9397-08002B2CF9AE}" pid="4" name="ContentType">
    <vt:lpwstr>Document</vt:lpwstr>
  </property>
  <property fmtid="{D5CDD505-2E9C-101B-9397-08002B2CF9AE}" pid="5" name="Language">
    <vt:lpwstr>eng</vt:lpwstr>
  </property>
  <property fmtid="{D5CDD505-2E9C-101B-9397-08002B2CF9AE}" pid="6" name="ContentTypeId">
    <vt:lpwstr>0x010100B8F47CC0D6FCF543989F45FE05FE05ED</vt:lpwstr>
  </property>
  <property fmtid="{D5CDD505-2E9C-101B-9397-08002B2CF9AE}" pid="7" name="Year">
    <vt:lpwstr>2010</vt:lpwstr>
  </property>
  <property fmtid="{D5CDD505-2E9C-101B-9397-08002B2CF9AE}" pid="8" name="Quarter">
    <vt:lpwstr>3</vt:lpwstr>
  </property>
  <property fmtid="{D5CDD505-2E9C-101B-9397-08002B2CF9AE}" pid="9" name="EnterpriseDocumentLanguage">
    <vt:lpwstr>2;#eng|39540796-0396-4e54-afe9-a602f28bbe8f</vt:lpwstr>
  </property>
  <property fmtid="{D5CDD505-2E9C-101B-9397-08002B2CF9AE}" pid="10" name="EnterpriseRecordSeriesCode">
    <vt:lpwstr>5;#ACT220|5b18b2e1-3deb-4a20-9eb3-099c0069cc05</vt:lpwstr>
  </property>
  <property fmtid="{D5CDD505-2E9C-101B-9397-08002B2CF9AE}" pid="11" name="EnterpriseSensitivityClassification">
    <vt:lpwstr>3;#GREEN|ec74153f-63be-46a4-ae5f-1b86c809897d</vt:lpwstr>
  </property>
</Properties>
</file>